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lush\OneDrive\Рабочий стол\"/>
    </mc:Choice>
  </mc:AlternateContent>
  <xr:revisionPtr revIDLastSave="0" documentId="13_ncr:1_{9FCB2F3A-82D3-48E4-B217-A3565543A8E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1-4" sheetId="9" r:id="rId1"/>
    <sheet name="5-9." sheetId="17" r:id="rId2"/>
    <sheet name="Лист1" sheetId="25" r:id="rId3"/>
    <sheet name="10." sheetId="16" r:id="rId4"/>
    <sheet name="11." sheetId="8" r:id="rId5"/>
    <sheet name="внеуроч5-9" sheetId="6" state="hidden" r:id="rId6"/>
    <sheet name="отчет по кол-ву детей без нш" sheetId="24" state="hidden" r:id="rId7"/>
    <sheet name="отчет по кол-ву детей" sheetId="18" state="hidden" r:id="rId8"/>
    <sheet name="Расписание звонков" sheetId="21" r:id="rId9"/>
    <sheet name="Рассадка" sheetId="23" state="hidden" r:id="rId10"/>
  </sheets>
  <definedNames>
    <definedName name="_xlnm._FilterDatabase" localSheetId="3" hidden="1">'10.'!$A$3:$I$68</definedName>
    <definedName name="_xlnm._FilterDatabase" localSheetId="4" hidden="1">'11.'!$A$2:$P$68</definedName>
    <definedName name="_xlnm._FilterDatabase" localSheetId="0" hidden="1">'1-4'!$A$3:$BB$73</definedName>
    <definedName name="_xlnm._FilterDatabase" localSheetId="1" hidden="1">'5-9.'!$A$2:$CP$72</definedName>
    <definedName name="_xlnm._FilterDatabase" localSheetId="5" hidden="1">'внеуроч5-9'!$A$2:$BN$62</definedName>
    <definedName name="_xlnm._FilterDatabase" localSheetId="9" hidden="1">Рассадка!$A$1:$F$45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31" i="9" l="1"/>
  <c r="S11" i="8"/>
  <c r="K17" i="16"/>
  <c r="K11" i="16"/>
  <c r="T5" i="8"/>
  <c r="R5" i="8"/>
  <c r="Q5" i="8"/>
  <c r="S4" i="8"/>
  <c r="T4" i="8"/>
  <c r="Q4" i="8"/>
  <c r="L4" i="16"/>
  <c r="K63" i="16" l="1"/>
  <c r="K62" i="16"/>
  <c r="J64" i="16"/>
  <c r="J63" i="16"/>
  <c r="J62" i="16"/>
  <c r="K50" i="16"/>
  <c r="K49" i="16"/>
  <c r="K48" i="16"/>
  <c r="J50" i="16"/>
  <c r="L49" i="16"/>
  <c r="K37" i="16"/>
  <c r="K36" i="16"/>
  <c r="K35" i="16"/>
  <c r="J36" i="16"/>
  <c r="K30" i="16"/>
  <c r="J30" i="16"/>
  <c r="L24" i="16"/>
  <c r="K25" i="16"/>
  <c r="T63" i="8"/>
  <c r="T64" i="8"/>
  <c r="Q63" i="8"/>
  <c r="R61" i="8"/>
  <c r="R60" i="8"/>
  <c r="S57" i="8"/>
  <c r="Q57" i="8"/>
  <c r="R56" i="8"/>
  <c r="S50" i="8"/>
  <c r="S49" i="8"/>
  <c r="Q24" i="8"/>
  <c r="R24" i="8"/>
  <c r="BN23" i="9"/>
  <c r="BN51" i="9"/>
  <c r="BN38" i="9"/>
  <c r="BN33" i="9"/>
  <c r="BH5" i="9"/>
  <c r="BH6" i="9"/>
  <c r="BH7" i="9"/>
  <c r="BH8" i="9"/>
  <c r="BH9" i="9"/>
  <c r="BH10" i="9"/>
  <c r="BH11" i="9"/>
  <c r="BH12" i="9"/>
  <c r="BH13" i="9"/>
  <c r="BH14" i="9"/>
  <c r="BH15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4" i="9"/>
  <c r="K56" i="16" l="1"/>
  <c r="BD7" i="9" l="1"/>
  <c r="BE7" i="9"/>
  <c r="BF7" i="9"/>
  <c r="BG7" i="9"/>
  <c r="BD8" i="9"/>
  <c r="BE8" i="9"/>
  <c r="BF8" i="9"/>
  <c r="BG8" i="9"/>
  <c r="BD9" i="9"/>
  <c r="BE9" i="9"/>
  <c r="BF9" i="9"/>
  <c r="BG9" i="9"/>
  <c r="BD10" i="9"/>
  <c r="BE10" i="9"/>
  <c r="BF10" i="9"/>
  <c r="BG10" i="9"/>
  <c r="BD11" i="9"/>
  <c r="BE11" i="9"/>
  <c r="BF11" i="9"/>
  <c r="BG11" i="9"/>
  <c r="BD12" i="9"/>
  <c r="BE12" i="9"/>
  <c r="BF12" i="9"/>
  <c r="BG12" i="9"/>
  <c r="BD13" i="9"/>
  <c r="BE13" i="9"/>
  <c r="BF13" i="9"/>
  <c r="BG13" i="9"/>
  <c r="BD14" i="9"/>
  <c r="BE14" i="9"/>
  <c r="BF14" i="9"/>
  <c r="BG14" i="9"/>
  <c r="BD15" i="9"/>
  <c r="BE15" i="9"/>
  <c r="BF15" i="9"/>
  <c r="BG15" i="9"/>
  <c r="BD18" i="9"/>
  <c r="BE18" i="9"/>
  <c r="BF18" i="9"/>
  <c r="BG18" i="9"/>
  <c r="BD22" i="9"/>
  <c r="BE22" i="9"/>
  <c r="BF22" i="9"/>
  <c r="BG22" i="9"/>
  <c r="BD23" i="9"/>
  <c r="BE23" i="9"/>
  <c r="BF23" i="9"/>
  <c r="BG23" i="9"/>
  <c r="BD24" i="9"/>
  <c r="BE24" i="9"/>
  <c r="BF24" i="9"/>
  <c r="BG24" i="9"/>
  <c r="BD25" i="9"/>
  <c r="BE25" i="9"/>
  <c r="BF25" i="9"/>
  <c r="BG25" i="9"/>
  <c r="BD26" i="9"/>
  <c r="BE26" i="9"/>
  <c r="BF26" i="9"/>
  <c r="BG26" i="9"/>
  <c r="BD27" i="9"/>
  <c r="BE27" i="9"/>
  <c r="BF27" i="9"/>
  <c r="BG27" i="9"/>
  <c r="BD28" i="9"/>
  <c r="BE28" i="9"/>
  <c r="BF28" i="9"/>
  <c r="BG28" i="9"/>
  <c r="BD29" i="9"/>
  <c r="BE29" i="9"/>
  <c r="BF29" i="9"/>
  <c r="BG29" i="9"/>
  <c r="BD30" i="9"/>
  <c r="BE30" i="9"/>
  <c r="BF30" i="9"/>
  <c r="BG30" i="9"/>
  <c r="BD32" i="9"/>
  <c r="BE32" i="9"/>
  <c r="BF32" i="9"/>
  <c r="BG32" i="9"/>
  <c r="BD36" i="9"/>
  <c r="BE36" i="9"/>
  <c r="BF36" i="9"/>
  <c r="BG36" i="9"/>
  <c r="BD37" i="9"/>
  <c r="BE37" i="9"/>
  <c r="BF37" i="9"/>
  <c r="BG37" i="9"/>
  <c r="BD38" i="9"/>
  <c r="BE38" i="9"/>
  <c r="BF38" i="9"/>
  <c r="BG38" i="9"/>
  <c r="BD39" i="9"/>
  <c r="BE39" i="9"/>
  <c r="BF39" i="9"/>
  <c r="BG39" i="9"/>
  <c r="BD40" i="9"/>
  <c r="BE40" i="9"/>
  <c r="BF40" i="9"/>
  <c r="BG40" i="9"/>
  <c r="BD41" i="9"/>
  <c r="BE41" i="9"/>
  <c r="BF41" i="9"/>
  <c r="BG41" i="9"/>
  <c r="BD42" i="9"/>
  <c r="BE42" i="9"/>
  <c r="BF42" i="9"/>
  <c r="BG42" i="9"/>
  <c r="BD43" i="9"/>
  <c r="BE43" i="9"/>
  <c r="BF43" i="9"/>
  <c r="BG43" i="9"/>
  <c r="BD44" i="9"/>
  <c r="BE44" i="9"/>
  <c r="BF44" i="9"/>
  <c r="BG44" i="9"/>
  <c r="BD46" i="9"/>
  <c r="BE46" i="9"/>
  <c r="BF46" i="9"/>
  <c r="BG46" i="9"/>
  <c r="BD50" i="9"/>
  <c r="BE50" i="9"/>
  <c r="BF50" i="9"/>
  <c r="BG50" i="9"/>
  <c r="BD51" i="9"/>
  <c r="BE51" i="9"/>
  <c r="BF51" i="9"/>
  <c r="BG51" i="9"/>
  <c r="BD52" i="9"/>
  <c r="BE52" i="9"/>
  <c r="BF52" i="9"/>
  <c r="BG52" i="9"/>
  <c r="BD53" i="9"/>
  <c r="BE53" i="9"/>
  <c r="BF53" i="9"/>
  <c r="BG53" i="9"/>
  <c r="BD54" i="9"/>
  <c r="BE54" i="9"/>
  <c r="BF54" i="9"/>
  <c r="BG54" i="9"/>
  <c r="BD55" i="9"/>
  <c r="BE55" i="9"/>
  <c r="BF55" i="9"/>
  <c r="BG55" i="9"/>
  <c r="BD56" i="9"/>
  <c r="BE56" i="9"/>
  <c r="BF56" i="9"/>
  <c r="BG56" i="9"/>
  <c r="BD57" i="9"/>
  <c r="BE57" i="9"/>
  <c r="BF57" i="9"/>
  <c r="BG57" i="9"/>
  <c r="BD58" i="9"/>
  <c r="BE58" i="9"/>
  <c r="BF58" i="9"/>
  <c r="BG58" i="9"/>
  <c r="BD60" i="9"/>
  <c r="BE60" i="9"/>
  <c r="BF60" i="9"/>
  <c r="BG60" i="9"/>
  <c r="BG73" i="9"/>
  <c r="BF73" i="9"/>
  <c r="BE73" i="9"/>
  <c r="BD73" i="9"/>
  <c r="BG72" i="9"/>
  <c r="BF72" i="9"/>
  <c r="BE72" i="9"/>
  <c r="BD72" i="9"/>
  <c r="BG71" i="9"/>
  <c r="BF71" i="9"/>
  <c r="BE71" i="9"/>
  <c r="BD71" i="9"/>
  <c r="BG70" i="9"/>
  <c r="BF70" i="9"/>
  <c r="BE70" i="9"/>
  <c r="BD70" i="9"/>
  <c r="BG69" i="9"/>
  <c r="BF69" i="9"/>
  <c r="BE69" i="9"/>
  <c r="BD69" i="9"/>
  <c r="BG68" i="9"/>
  <c r="BF68" i="9"/>
  <c r="BE68" i="9"/>
  <c r="BD68" i="9"/>
  <c r="BG67" i="9"/>
  <c r="BF67" i="9"/>
  <c r="BE67" i="9"/>
  <c r="BD67" i="9"/>
  <c r="BG66" i="9"/>
  <c r="BF66" i="9"/>
  <c r="BE66" i="9"/>
  <c r="BD66" i="9"/>
  <c r="BG65" i="9"/>
  <c r="BF65" i="9"/>
  <c r="BE65" i="9"/>
  <c r="BD65" i="9"/>
  <c r="BG64" i="9"/>
  <c r="BF64" i="9"/>
  <c r="BE64" i="9"/>
  <c r="BD64" i="9"/>
  <c r="BD63" i="9"/>
  <c r="CO58" i="17" l="1"/>
  <c r="K10" i="16" l="1"/>
  <c r="J43" i="16"/>
  <c r="L50" i="16"/>
  <c r="J24" i="16"/>
  <c r="BN73" i="9" l="1"/>
  <c r="BN68" i="9"/>
  <c r="Q11" i="8"/>
  <c r="B3" i="21" l="1"/>
  <c r="C3" i="21" s="1"/>
  <c r="B4" i="21" s="1"/>
  <c r="C4" i="21" s="1"/>
  <c r="B5" i="21" s="1"/>
  <c r="C5" i="21" s="1"/>
  <c r="B6" i="21" s="1"/>
  <c r="C6" i="21" s="1"/>
  <c r="B7" i="21" s="1"/>
  <c r="C7" i="21" s="1"/>
  <c r="B8" i="21" s="1"/>
  <c r="C8" i="21" s="1"/>
  <c r="B9" i="21" s="1"/>
  <c r="C9" i="21" s="1"/>
  <c r="B10" i="21" s="1"/>
  <c r="C10" i="21" s="1"/>
  <c r="B11" i="21" s="1"/>
  <c r="C11" i="21" s="1"/>
  <c r="B12" i="21" s="1"/>
  <c r="C12" i="21" s="1"/>
  <c r="B13" i="21" s="1"/>
  <c r="C13" i="21" s="1"/>
  <c r="B14" i="21" s="1"/>
  <c r="C14" i="21" s="1"/>
  <c r="C2" i="21"/>
  <c r="CD5" i="17" l="1"/>
  <c r="CD6" i="17"/>
  <c r="CD7" i="17"/>
  <c r="CD8" i="17"/>
  <c r="CD9" i="17"/>
  <c r="CD10" i="17"/>
  <c r="CD11" i="17"/>
  <c r="CD12" i="17"/>
  <c r="CD13" i="17"/>
  <c r="CD14" i="17"/>
  <c r="CD15" i="17"/>
  <c r="CD17" i="17"/>
  <c r="CD18" i="17"/>
  <c r="CD19" i="17"/>
  <c r="CD20" i="17"/>
  <c r="CD21" i="17"/>
  <c r="CD22" i="17"/>
  <c r="CD23" i="17"/>
  <c r="CD24" i="17"/>
  <c r="CD25" i="17"/>
  <c r="CD26" i="17"/>
  <c r="CD27" i="17"/>
  <c r="CD28" i="17"/>
  <c r="CD29" i="17"/>
  <c r="CD31" i="17"/>
  <c r="CD32" i="17"/>
  <c r="CD33" i="17"/>
  <c r="CD34" i="17"/>
  <c r="CD35" i="17"/>
  <c r="CD36" i="17"/>
  <c r="CD37" i="17"/>
  <c r="CD38" i="17"/>
  <c r="CD39" i="17"/>
  <c r="CD40" i="17"/>
  <c r="CD41" i="17"/>
  <c r="CD42" i="17"/>
  <c r="CD43" i="17"/>
  <c r="CD45" i="17"/>
  <c r="CD46" i="17"/>
  <c r="CD47" i="17"/>
  <c r="CD48" i="17"/>
  <c r="CD49" i="17"/>
  <c r="CD50" i="17"/>
  <c r="CD51" i="17"/>
  <c r="CD52" i="17"/>
  <c r="CD53" i="17"/>
  <c r="CD54" i="17"/>
  <c r="CD55" i="17"/>
  <c r="CD56" i="17"/>
  <c r="CD57" i="17"/>
  <c r="CD58" i="17"/>
  <c r="CD59" i="17"/>
  <c r="CD60" i="17"/>
  <c r="CD61" i="17"/>
  <c r="CD62" i="17"/>
  <c r="CD63" i="17"/>
  <c r="CD64" i="17"/>
  <c r="CD65" i="17"/>
  <c r="CD66" i="17"/>
  <c r="CD67" i="17"/>
  <c r="CD68" i="17"/>
  <c r="CD69" i="17"/>
  <c r="CD70" i="17"/>
  <c r="CD72" i="17"/>
  <c r="CD4" i="17"/>
  <c r="BR5" i="17"/>
  <c r="BS5" i="17"/>
  <c r="BT5" i="17"/>
  <c r="BU5" i="17"/>
  <c r="BV5" i="17"/>
  <c r="BW5" i="17"/>
  <c r="BX5" i="17"/>
  <c r="BY5" i="17"/>
  <c r="BZ5" i="17"/>
  <c r="CA5" i="17"/>
  <c r="CB5" i="17"/>
  <c r="CC5" i="17"/>
  <c r="CE5" i="17"/>
  <c r="CF5" i="17"/>
  <c r="CG5" i="17"/>
  <c r="CH5" i="17"/>
  <c r="CI5" i="17"/>
  <c r="CJ5" i="17"/>
  <c r="CK5" i="17"/>
  <c r="CL5" i="17"/>
  <c r="CM5" i="17"/>
  <c r="CN5" i="17"/>
  <c r="CO5" i="17"/>
  <c r="BR6" i="17"/>
  <c r="BS6" i="17"/>
  <c r="BT6" i="17"/>
  <c r="BU6" i="17"/>
  <c r="BV6" i="17"/>
  <c r="BW6" i="17"/>
  <c r="BX6" i="17"/>
  <c r="BY6" i="17"/>
  <c r="BZ6" i="17"/>
  <c r="CA6" i="17"/>
  <c r="CB6" i="17"/>
  <c r="CC6" i="17"/>
  <c r="CE6" i="17"/>
  <c r="CF6" i="17"/>
  <c r="CG6" i="17"/>
  <c r="CH6" i="17"/>
  <c r="CI6" i="17"/>
  <c r="CJ6" i="17"/>
  <c r="CK6" i="17"/>
  <c r="CL6" i="17"/>
  <c r="CM6" i="17"/>
  <c r="CN6" i="17"/>
  <c r="CO6" i="17"/>
  <c r="BR7" i="17"/>
  <c r="BS7" i="17"/>
  <c r="BT7" i="17"/>
  <c r="BU7" i="17"/>
  <c r="BV7" i="17"/>
  <c r="BW7" i="17"/>
  <c r="BX7" i="17"/>
  <c r="BY7" i="17"/>
  <c r="BZ7" i="17"/>
  <c r="CA7" i="17"/>
  <c r="CB7" i="17"/>
  <c r="CC7" i="17"/>
  <c r="CE7" i="17"/>
  <c r="CF7" i="17"/>
  <c r="CG7" i="17"/>
  <c r="CH7" i="17"/>
  <c r="CI7" i="17"/>
  <c r="CJ7" i="17"/>
  <c r="CK7" i="17"/>
  <c r="CL7" i="17"/>
  <c r="CM7" i="17"/>
  <c r="CN7" i="17"/>
  <c r="CO7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E8" i="17"/>
  <c r="CF8" i="17"/>
  <c r="CG8" i="17"/>
  <c r="CH8" i="17"/>
  <c r="CI8" i="17"/>
  <c r="CJ8" i="17"/>
  <c r="CK8" i="17"/>
  <c r="CL8" i="17"/>
  <c r="CM8" i="17"/>
  <c r="CN8" i="17"/>
  <c r="CO8" i="17"/>
  <c r="BR9" i="17"/>
  <c r="BS9" i="17"/>
  <c r="BT9" i="17"/>
  <c r="BU9" i="17"/>
  <c r="BV9" i="17"/>
  <c r="BW9" i="17"/>
  <c r="BX9" i="17"/>
  <c r="BY9" i="17"/>
  <c r="BZ9" i="17"/>
  <c r="CA9" i="17"/>
  <c r="CB9" i="17"/>
  <c r="CC9" i="17"/>
  <c r="CE9" i="17"/>
  <c r="CF9" i="17"/>
  <c r="CG9" i="17"/>
  <c r="CH9" i="17"/>
  <c r="CI9" i="17"/>
  <c r="CJ9" i="17"/>
  <c r="CK9" i="17"/>
  <c r="CL9" i="17"/>
  <c r="CM9" i="17"/>
  <c r="CN9" i="17"/>
  <c r="CO9" i="17"/>
  <c r="BR10" i="17"/>
  <c r="BS10" i="17"/>
  <c r="BT10" i="17"/>
  <c r="BU10" i="17"/>
  <c r="BV10" i="17"/>
  <c r="BW10" i="17"/>
  <c r="BX10" i="17"/>
  <c r="BY10" i="17"/>
  <c r="BZ10" i="17"/>
  <c r="CA10" i="17"/>
  <c r="CB10" i="17"/>
  <c r="CC10" i="17"/>
  <c r="CE10" i="17"/>
  <c r="CF10" i="17"/>
  <c r="CG10" i="17"/>
  <c r="CH10" i="17"/>
  <c r="CI10" i="17"/>
  <c r="CJ10" i="17"/>
  <c r="CK10" i="17"/>
  <c r="CL10" i="17"/>
  <c r="CM10" i="17"/>
  <c r="CN10" i="17"/>
  <c r="CO10" i="17"/>
  <c r="BR11" i="17"/>
  <c r="BS11" i="17"/>
  <c r="BT11" i="17"/>
  <c r="BU11" i="17"/>
  <c r="BV11" i="17"/>
  <c r="BW11" i="17"/>
  <c r="BX11" i="17"/>
  <c r="BY11" i="17"/>
  <c r="BZ11" i="17"/>
  <c r="CA11" i="17"/>
  <c r="CB11" i="17"/>
  <c r="CC11" i="17"/>
  <c r="CE11" i="17"/>
  <c r="CF11" i="17"/>
  <c r="CG11" i="17"/>
  <c r="CH11" i="17"/>
  <c r="CI11" i="17"/>
  <c r="CJ11" i="17"/>
  <c r="CK11" i="17"/>
  <c r="CL11" i="17"/>
  <c r="CM11" i="17"/>
  <c r="CN11" i="17"/>
  <c r="CO11" i="17"/>
  <c r="BR12" i="17"/>
  <c r="BS12" i="17"/>
  <c r="BT12" i="17"/>
  <c r="BU12" i="17"/>
  <c r="BV12" i="17"/>
  <c r="BW12" i="17"/>
  <c r="BX12" i="17"/>
  <c r="BY12" i="17"/>
  <c r="BZ12" i="17"/>
  <c r="CA12" i="17"/>
  <c r="CB12" i="17"/>
  <c r="CC12" i="17"/>
  <c r="CE12" i="17"/>
  <c r="CF12" i="17"/>
  <c r="CG12" i="17"/>
  <c r="CH12" i="17"/>
  <c r="CI12" i="17"/>
  <c r="CJ12" i="17"/>
  <c r="CK12" i="17"/>
  <c r="CL12" i="17"/>
  <c r="CM12" i="17"/>
  <c r="CN12" i="17"/>
  <c r="CO12" i="17"/>
  <c r="BR13" i="17"/>
  <c r="BS13" i="17"/>
  <c r="BT13" i="17"/>
  <c r="BU13" i="17"/>
  <c r="BV13" i="17"/>
  <c r="BW13" i="17"/>
  <c r="BX13" i="17"/>
  <c r="BY13" i="17"/>
  <c r="BZ13" i="17"/>
  <c r="CA13" i="17"/>
  <c r="CB13" i="17"/>
  <c r="CC13" i="17"/>
  <c r="CE13" i="17"/>
  <c r="CF13" i="17"/>
  <c r="CG13" i="17"/>
  <c r="CH13" i="17"/>
  <c r="CI13" i="17"/>
  <c r="CJ13" i="17"/>
  <c r="CK13" i="17"/>
  <c r="CL13" i="17"/>
  <c r="CM13" i="17"/>
  <c r="CN13" i="17"/>
  <c r="CO13" i="17"/>
  <c r="BR14" i="17"/>
  <c r="BS14" i="17"/>
  <c r="BT14" i="17"/>
  <c r="BU14" i="17"/>
  <c r="BV14" i="17"/>
  <c r="BW14" i="17"/>
  <c r="BX14" i="17"/>
  <c r="BY14" i="17"/>
  <c r="BZ14" i="17"/>
  <c r="CA14" i="17"/>
  <c r="CB14" i="17"/>
  <c r="CC14" i="17"/>
  <c r="CE14" i="17"/>
  <c r="CF14" i="17"/>
  <c r="CG14" i="17"/>
  <c r="CH14" i="17"/>
  <c r="CI14" i="17"/>
  <c r="CJ14" i="17"/>
  <c r="CK14" i="17"/>
  <c r="CL14" i="17"/>
  <c r="CM14" i="17"/>
  <c r="CN14" i="17"/>
  <c r="CO14" i="17"/>
  <c r="BR15" i="17"/>
  <c r="BS15" i="17"/>
  <c r="BT15" i="17"/>
  <c r="BU15" i="17"/>
  <c r="BV15" i="17"/>
  <c r="BW15" i="17"/>
  <c r="BX15" i="17"/>
  <c r="BY15" i="17"/>
  <c r="BZ15" i="17"/>
  <c r="CA15" i="17"/>
  <c r="CB15" i="17"/>
  <c r="CC15" i="17"/>
  <c r="CE15" i="17"/>
  <c r="CF15" i="17"/>
  <c r="CG15" i="17"/>
  <c r="CH15" i="17"/>
  <c r="CI15" i="17"/>
  <c r="CJ15" i="17"/>
  <c r="CK15" i="17"/>
  <c r="CL15" i="17"/>
  <c r="CM15" i="17"/>
  <c r="CN15" i="17"/>
  <c r="CO15" i="17"/>
  <c r="BR17" i="17"/>
  <c r="BS17" i="17"/>
  <c r="BT17" i="17"/>
  <c r="BU17" i="17"/>
  <c r="BV17" i="17"/>
  <c r="BW17" i="17"/>
  <c r="BX17" i="17"/>
  <c r="BY17" i="17"/>
  <c r="BZ17" i="17"/>
  <c r="CA17" i="17"/>
  <c r="CB17" i="17"/>
  <c r="CC17" i="17"/>
  <c r="CE17" i="17"/>
  <c r="CF17" i="17"/>
  <c r="CG17" i="17"/>
  <c r="CH17" i="17"/>
  <c r="CI17" i="17"/>
  <c r="CJ17" i="17"/>
  <c r="CK17" i="17"/>
  <c r="CL17" i="17"/>
  <c r="CM17" i="17"/>
  <c r="CN17" i="17"/>
  <c r="CO17" i="17"/>
  <c r="BR18" i="17"/>
  <c r="BS18" i="17"/>
  <c r="BT18" i="17"/>
  <c r="BU18" i="17"/>
  <c r="BV18" i="17"/>
  <c r="BW18" i="17"/>
  <c r="BX18" i="17"/>
  <c r="BY18" i="17"/>
  <c r="BZ18" i="17"/>
  <c r="CA18" i="17"/>
  <c r="CB18" i="17"/>
  <c r="CC18" i="17"/>
  <c r="CE18" i="17"/>
  <c r="CF18" i="17"/>
  <c r="CG18" i="17"/>
  <c r="CH18" i="17"/>
  <c r="CI18" i="17"/>
  <c r="CJ18" i="17"/>
  <c r="CK18" i="17"/>
  <c r="CL18" i="17"/>
  <c r="CM18" i="17"/>
  <c r="CN18" i="17"/>
  <c r="CO18" i="17"/>
  <c r="BR19" i="17"/>
  <c r="BS19" i="17"/>
  <c r="BT19" i="17"/>
  <c r="BU19" i="17"/>
  <c r="BV19" i="17"/>
  <c r="BW19" i="17"/>
  <c r="BX19" i="17"/>
  <c r="BY19" i="17"/>
  <c r="BZ19" i="17"/>
  <c r="CA19" i="17"/>
  <c r="CB19" i="17"/>
  <c r="CC19" i="17"/>
  <c r="CE19" i="17"/>
  <c r="CF19" i="17"/>
  <c r="CG19" i="17"/>
  <c r="CH19" i="17"/>
  <c r="CI19" i="17"/>
  <c r="CJ19" i="17"/>
  <c r="CK19" i="17"/>
  <c r="CL19" i="17"/>
  <c r="CM19" i="17"/>
  <c r="CN19" i="17"/>
  <c r="CO19" i="17"/>
  <c r="BR20" i="17"/>
  <c r="BS20" i="17"/>
  <c r="BT20" i="17"/>
  <c r="BU20" i="17"/>
  <c r="BV20" i="17"/>
  <c r="BW20" i="17"/>
  <c r="BX20" i="17"/>
  <c r="BY20" i="17"/>
  <c r="BZ20" i="17"/>
  <c r="CA20" i="17"/>
  <c r="CB20" i="17"/>
  <c r="CC20" i="17"/>
  <c r="CE20" i="17"/>
  <c r="CF20" i="17"/>
  <c r="CG20" i="17"/>
  <c r="CH20" i="17"/>
  <c r="CI20" i="17"/>
  <c r="CJ20" i="17"/>
  <c r="CK20" i="17"/>
  <c r="CL20" i="17"/>
  <c r="CM20" i="17"/>
  <c r="CN20" i="17"/>
  <c r="CO20" i="17"/>
  <c r="BR21" i="17"/>
  <c r="BS21" i="17"/>
  <c r="BT21" i="17"/>
  <c r="BU21" i="17"/>
  <c r="BV21" i="17"/>
  <c r="BW21" i="17"/>
  <c r="BX21" i="17"/>
  <c r="BY21" i="17"/>
  <c r="BZ21" i="17"/>
  <c r="CA21" i="17"/>
  <c r="CB21" i="17"/>
  <c r="CC21" i="17"/>
  <c r="CE21" i="17"/>
  <c r="CF21" i="17"/>
  <c r="CG21" i="17"/>
  <c r="CH21" i="17"/>
  <c r="CI21" i="17"/>
  <c r="CJ21" i="17"/>
  <c r="CK21" i="17"/>
  <c r="CL21" i="17"/>
  <c r="CM21" i="17"/>
  <c r="CN21" i="17"/>
  <c r="CO21" i="17"/>
  <c r="BR22" i="17"/>
  <c r="BS22" i="17"/>
  <c r="BT22" i="17"/>
  <c r="BU22" i="17"/>
  <c r="BV22" i="17"/>
  <c r="BW22" i="17"/>
  <c r="BX22" i="17"/>
  <c r="BY22" i="17"/>
  <c r="BZ22" i="17"/>
  <c r="CA22" i="17"/>
  <c r="CB22" i="17"/>
  <c r="CC22" i="17"/>
  <c r="CE22" i="17"/>
  <c r="CF22" i="17"/>
  <c r="CG22" i="17"/>
  <c r="CH22" i="17"/>
  <c r="CI22" i="17"/>
  <c r="CJ22" i="17"/>
  <c r="CK22" i="17"/>
  <c r="CL22" i="17"/>
  <c r="CM22" i="17"/>
  <c r="CN22" i="17"/>
  <c r="CO22" i="17"/>
  <c r="BR23" i="17"/>
  <c r="BS23" i="17"/>
  <c r="BT23" i="17"/>
  <c r="BU23" i="17"/>
  <c r="BV23" i="17"/>
  <c r="BW23" i="17"/>
  <c r="BX23" i="17"/>
  <c r="BY23" i="17"/>
  <c r="BZ23" i="17"/>
  <c r="CA23" i="17"/>
  <c r="CB23" i="17"/>
  <c r="CC23" i="17"/>
  <c r="CE23" i="17"/>
  <c r="CF23" i="17"/>
  <c r="CG23" i="17"/>
  <c r="CH23" i="17"/>
  <c r="CI23" i="17"/>
  <c r="CJ23" i="17"/>
  <c r="CK23" i="17"/>
  <c r="CL23" i="17"/>
  <c r="CM23" i="17"/>
  <c r="CN23" i="17"/>
  <c r="CO23" i="17"/>
  <c r="BR24" i="17"/>
  <c r="BS24" i="17"/>
  <c r="BT24" i="17"/>
  <c r="BU24" i="17"/>
  <c r="BV24" i="17"/>
  <c r="BW24" i="17"/>
  <c r="BX24" i="17"/>
  <c r="BY24" i="17"/>
  <c r="BZ24" i="17"/>
  <c r="CA24" i="17"/>
  <c r="CB24" i="17"/>
  <c r="CC24" i="17"/>
  <c r="CE24" i="17"/>
  <c r="CF24" i="17"/>
  <c r="CG24" i="17"/>
  <c r="CH24" i="17"/>
  <c r="CI24" i="17"/>
  <c r="CJ24" i="17"/>
  <c r="CK24" i="17"/>
  <c r="CL24" i="17"/>
  <c r="CM24" i="17"/>
  <c r="CN24" i="17"/>
  <c r="CO24" i="17"/>
  <c r="BR25" i="17"/>
  <c r="BS25" i="17"/>
  <c r="BT25" i="17"/>
  <c r="BU25" i="17"/>
  <c r="BV25" i="17"/>
  <c r="BW25" i="17"/>
  <c r="BX25" i="17"/>
  <c r="BY25" i="17"/>
  <c r="BZ25" i="17"/>
  <c r="CA25" i="17"/>
  <c r="CB25" i="17"/>
  <c r="CC25" i="17"/>
  <c r="CE25" i="17"/>
  <c r="CF25" i="17"/>
  <c r="CG25" i="17"/>
  <c r="CH25" i="17"/>
  <c r="CI25" i="17"/>
  <c r="CJ25" i="17"/>
  <c r="CK25" i="17"/>
  <c r="CL25" i="17"/>
  <c r="CM25" i="17"/>
  <c r="CN25" i="17"/>
  <c r="CO25" i="17"/>
  <c r="BR26" i="17"/>
  <c r="BS26" i="17"/>
  <c r="BT26" i="17"/>
  <c r="BU26" i="17"/>
  <c r="BV26" i="17"/>
  <c r="BW26" i="17"/>
  <c r="BX26" i="17"/>
  <c r="BY26" i="17"/>
  <c r="BZ26" i="17"/>
  <c r="CA26" i="17"/>
  <c r="CB26" i="17"/>
  <c r="CC26" i="17"/>
  <c r="CE26" i="17"/>
  <c r="CF26" i="17"/>
  <c r="CG26" i="17"/>
  <c r="CH26" i="17"/>
  <c r="CI26" i="17"/>
  <c r="CJ26" i="17"/>
  <c r="CK26" i="17"/>
  <c r="CL26" i="17"/>
  <c r="CM26" i="17"/>
  <c r="CN26" i="17"/>
  <c r="CO26" i="17"/>
  <c r="BR27" i="17"/>
  <c r="BS27" i="17"/>
  <c r="BT27" i="17"/>
  <c r="BU27" i="17"/>
  <c r="BV27" i="17"/>
  <c r="BW27" i="17"/>
  <c r="BX27" i="17"/>
  <c r="BY27" i="17"/>
  <c r="BZ27" i="17"/>
  <c r="CA27" i="17"/>
  <c r="CB27" i="17"/>
  <c r="CC27" i="17"/>
  <c r="CE27" i="17"/>
  <c r="CF27" i="17"/>
  <c r="CG27" i="17"/>
  <c r="CH27" i="17"/>
  <c r="CI27" i="17"/>
  <c r="CJ27" i="17"/>
  <c r="CK27" i="17"/>
  <c r="CL27" i="17"/>
  <c r="CM27" i="17"/>
  <c r="CN27" i="17"/>
  <c r="CO27" i="17"/>
  <c r="BR28" i="17"/>
  <c r="BS28" i="17"/>
  <c r="BT28" i="17"/>
  <c r="BU28" i="17"/>
  <c r="BV28" i="17"/>
  <c r="BW28" i="17"/>
  <c r="BX28" i="17"/>
  <c r="BY28" i="17"/>
  <c r="BZ28" i="17"/>
  <c r="CA28" i="17"/>
  <c r="CB28" i="17"/>
  <c r="CC28" i="17"/>
  <c r="CE28" i="17"/>
  <c r="CF28" i="17"/>
  <c r="CG28" i="17"/>
  <c r="CH28" i="17"/>
  <c r="CI28" i="17"/>
  <c r="CJ28" i="17"/>
  <c r="CK28" i="17"/>
  <c r="CL28" i="17"/>
  <c r="CM28" i="17"/>
  <c r="CN28" i="17"/>
  <c r="CO28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E29" i="17"/>
  <c r="CF29" i="17"/>
  <c r="CG29" i="17"/>
  <c r="CH29" i="17"/>
  <c r="CI29" i="17"/>
  <c r="CJ29" i="17"/>
  <c r="CK29" i="17"/>
  <c r="CL29" i="17"/>
  <c r="CM29" i="17"/>
  <c r="CN29" i="17"/>
  <c r="CO29" i="17"/>
  <c r="BR31" i="17"/>
  <c r="BS31" i="17"/>
  <c r="BT31" i="17"/>
  <c r="BU31" i="17"/>
  <c r="BV31" i="17"/>
  <c r="BW31" i="17"/>
  <c r="BX31" i="17"/>
  <c r="BY31" i="17"/>
  <c r="BZ31" i="17"/>
  <c r="CA31" i="17"/>
  <c r="CB31" i="17"/>
  <c r="CC31" i="17"/>
  <c r="CE31" i="17"/>
  <c r="CF31" i="17"/>
  <c r="CG31" i="17"/>
  <c r="CH31" i="17"/>
  <c r="CI31" i="17"/>
  <c r="CJ31" i="17"/>
  <c r="CK31" i="17"/>
  <c r="CL31" i="17"/>
  <c r="CM31" i="17"/>
  <c r="CN31" i="17"/>
  <c r="CO31" i="17"/>
  <c r="BR32" i="17"/>
  <c r="BS32" i="17"/>
  <c r="BT32" i="17"/>
  <c r="BU32" i="17"/>
  <c r="BV32" i="17"/>
  <c r="BW32" i="17"/>
  <c r="BX32" i="17"/>
  <c r="BY32" i="17"/>
  <c r="BZ32" i="17"/>
  <c r="CA32" i="17"/>
  <c r="CB32" i="17"/>
  <c r="CC32" i="17"/>
  <c r="CE32" i="17"/>
  <c r="CF32" i="17"/>
  <c r="CG32" i="17"/>
  <c r="CH32" i="17"/>
  <c r="CI32" i="17"/>
  <c r="CJ32" i="17"/>
  <c r="CK32" i="17"/>
  <c r="CL32" i="17"/>
  <c r="CM32" i="17"/>
  <c r="CN32" i="17"/>
  <c r="CO32" i="17"/>
  <c r="BR33" i="17"/>
  <c r="BS33" i="17"/>
  <c r="BT33" i="17"/>
  <c r="BU33" i="17"/>
  <c r="BV33" i="17"/>
  <c r="BW33" i="17"/>
  <c r="BX33" i="17"/>
  <c r="BY33" i="17"/>
  <c r="BZ33" i="17"/>
  <c r="CA33" i="17"/>
  <c r="CB33" i="17"/>
  <c r="CC33" i="17"/>
  <c r="CE33" i="17"/>
  <c r="CF33" i="17"/>
  <c r="CG33" i="17"/>
  <c r="CH33" i="17"/>
  <c r="CI33" i="17"/>
  <c r="CJ33" i="17"/>
  <c r="CK33" i="17"/>
  <c r="CL33" i="17"/>
  <c r="CM33" i="17"/>
  <c r="CN33" i="17"/>
  <c r="CO33" i="17"/>
  <c r="BR34" i="17"/>
  <c r="BS34" i="17"/>
  <c r="BT34" i="17"/>
  <c r="BU34" i="17"/>
  <c r="BV34" i="17"/>
  <c r="BW34" i="17"/>
  <c r="BX34" i="17"/>
  <c r="BY34" i="17"/>
  <c r="BZ34" i="17"/>
  <c r="CA34" i="17"/>
  <c r="CB34" i="17"/>
  <c r="CC34" i="17"/>
  <c r="CE34" i="17"/>
  <c r="CF34" i="17"/>
  <c r="CG34" i="17"/>
  <c r="CH34" i="17"/>
  <c r="CI34" i="17"/>
  <c r="CJ34" i="17"/>
  <c r="CK34" i="17"/>
  <c r="CL34" i="17"/>
  <c r="CM34" i="17"/>
  <c r="CN34" i="17"/>
  <c r="CO34" i="17"/>
  <c r="BR35" i="17"/>
  <c r="BS35" i="17"/>
  <c r="BT35" i="17"/>
  <c r="BU35" i="17"/>
  <c r="BV35" i="17"/>
  <c r="BW35" i="17"/>
  <c r="BX35" i="17"/>
  <c r="BY35" i="17"/>
  <c r="BZ35" i="17"/>
  <c r="CA35" i="17"/>
  <c r="CB35" i="17"/>
  <c r="CC35" i="17"/>
  <c r="CE35" i="17"/>
  <c r="CF35" i="17"/>
  <c r="CG35" i="17"/>
  <c r="CH35" i="17"/>
  <c r="CI35" i="17"/>
  <c r="CJ35" i="17"/>
  <c r="CK35" i="17"/>
  <c r="CL35" i="17"/>
  <c r="CM35" i="17"/>
  <c r="CN35" i="17"/>
  <c r="CO35" i="17"/>
  <c r="BR36" i="17"/>
  <c r="BS36" i="17"/>
  <c r="BT36" i="17"/>
  <c r="BU36" i="17"/>
  <c r="BV36" i="17"/>
  <c r="BW36" i="17"/>
  <c r="BX36" i="17"/>
  <c r="BY36" i="17"/>
  <c r="BZ36" i="17"/>
  <c r="CA36" i="17"/>
  <c r="CB36" i="17"/>
  <c r="CC36" i="17"/>
  <c r="CE36" i="17"/>
  <c r="CF36" i="17"/>
  <c r="CG36" i="17"/>
  <c r="CH36" i="17"/>
  <c r="CI36" i="17"/>
  <c r="CJ36" i="17"/>
  <c r="CK36" i="17"/>
  <c r="CL36" i="17"/>
  <c r="CM36" i="17"/>
  <c r="CN36" i="17"/>
  <c r="CO36" i="17"/>
  <c r="BR37" i="17"/>
  <c r="BS37" i="17"/>
  <c r="BT37" i="17"/>
  <c r="BU37" i="17"/>
  <c r="BV37" i="17"/>
  <c r="BW37" i="17"/>
  <c r="BX37" i="17"/>
  <c r="BY37" i="17"/>
  <c r="BZ37" i="17"/>
  <c r="CA37" i="17"/>
  <c r="CB37" i="17"/>
  <c r="CC37" i="17"/>
  <c r="CE37" i="17"/>
  <c r="CF37" i="17"/>
  <c r="CG37" i="17"/>
  <c r="CH37" i="17"/>
  <c r="CI37" i="17"/>
  <c r="CJ37" i="17"/>
  <c r="CK37" i="17"/>
  <c r="CL37" i="17"/>
  <c r="CM37" i="17"/>
  <c r="CN37" i="17"/>
  <c r="CO37" i="17"/>
  <c r="BR38" i="17"/>
  <c r="BS38" i="17"/>
  <c r="BT38" i="17"/>
  <c r="BU38" i="17"/>
  <c r="BV38" i="17"/>
  <c r="BW38" i="17"/>
  <c r="BX38" i="17"/>
  <c r="BY38" i="17"/>
  <c r="BZ38" i="17"/>
  <c r="CA38" i="17"/>
  <c r="CB38" i="17"/>
  <c r="CC38" i="17"/>
  <c r="CE38" i="17"/>
  <c r="CF38" i="17"/>
  <c r="CG38" i="17"/>
  <c r="CH38" i="17"/>
  <c r="CI38" i="17"/>
  <c r="CJ38" i="17"/>
  <c r="CK38" i="17"/>
  <c r="CL38" i="17"/>
  <c r="CM38" i="17"/>
  <c r="CN38" i="17"/>
  <c r="CO38" i="17"/>
  <c r="BR39" i="17"/>
  <c r="BS39" i="17"/>
  <c r="BT39" i="17"/>
  <c r="BU39" i="17"/>
  <c r="BV39" i="17"/>
  <c r="BW39" i="17"/>
  <c r="BX39" i="17"/>
  <c r="BY39" i="17"/>
  <c r="BZ39" i="17"/>
  <c r="CA39" i="17"/>
  <c r="CB39" i="17"/>
  <c r="CC39" i="17"/>
  <c r="CE39" i="17"/>
  <c r="CF39" i="17"/>
  <c r="CG39" i="17"/>
  <c r="CH39" i="17"/>
  <c r="CI39" i="17"/>
  <c r="CJ39" i="17"/>
  <c r="CK39" i="17"/>
  <c r="CL39" i="17"/>
  <c r="CM39" i="17"/>
  <c r="CN39" i="17"/>
  <c r="CO39" i="17"/>
  <c r="BR40" i="17"/>
  <c r="BS40" i="17"/>
  <c r="BT40" i="17"/>
  <c r="BU40" i="17"/>
  <c r="BV40" i="17"/>
  <c r="BW40" i="17"/>
  <c r="BX40" i="17"/>
  <c r="BY40" i="17"/>
  <c r="BZ40" i="17"/>
  <c r="CA40" i="17"/>
  <c r="CB40" i="17"/>
  <c r="CC40" i="17"/>
  <c r="CE40" i="17"/>
  <c r="CF40" i="17"/>
  <c r="CG40" i="17"/>
  <c r="CH40" i="17"/>
  <c r="CI40" i="17"/>
  <c r="CJ40" i="17"/>
  <c r="CK40" i="17"/>
  <c r="CL40" i="17"/>
  <c r="CM40" i="17"/>
  <c r="CN40" i="17"/>
  <c r="CO40" i="17"/>
  <c r="BR41" i="17"/>
  <c r="BS41" i="17"/>
  <c r="BT41" i="17"/>
  <c r="BU41" i="17"/>
  <c r="BV41" i="17"/>
  <c r="BW41" i="17"/>
  <c r="BX41" i="17"/>
  <c r="BY41" i="17"/>
  <c r="BZ41" i="17"/>
  <c r="CA41" i="17"/>
  <c r="CB41" i="17"/>
  <c r="CC41" i="17"/>
  <c r="CE41" i="17"/>
  <c r="CF41" i="17"/>
  <c r="CG41" i="17"/>
  <c r="CH41" i="17"/>
  <c r="CI41" i="17"/>
  <c r="CJ41" i="17"/>
  <c r="CK41" i="17"/>
  <c r="CL41" i="17"/>
  <c r="CM41" i="17"/>
  <c r="CN41" i="17"/>
  <c r="CO41" i="17"/>
  <c r="BR42" i="17"/>
  <c r="BS42" i="17"/>
  <c r="BT42" i="17"/>
  <c r="BU42" i="17"/>
  <c r="BV42" i="17"/>
  <c r="BW42" i="17"/>
  <c r="BX42" i="17"/>
  <c r="BY42" i="17"/>
  <c r="BZ42" i="17"/>
  <c r="CA42" i="17"/>
  <c r="CB42" i="17"/>
  <c r="CC42" i="17"/>
  <c r="CE42" i="17"/>
  <c r="CF42" i="17"/>
  <c r="CG42" i="17"/>
  <c r="CH42" i="17"/>
  <c r="CI42" i="17"/>
  <c r="CJ42" i="17"/>
  <c r="CK42" i="17"/>
  <c r="CL42" i="17"/>
  <c r="CM42" i="17"/>
  <c r="CN42" i="17"/>
  <c r="CO42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E43" i="17"/>
  <c r="CF43" i="17"/>
  <c r="CG43" i="17"/>
  <c r="CH43" i="17"/>
  <c r="CI43" i="17"/>
  <c r="CJ43" i="17"/>
  <c r="CK43" i="17"/>
  <c r="CL43" i="17"/>
  <c r="CM43" i="17"/>
  <c r="CN43" i="17"/>
  <c r="CO43" i="17"/>
  <c r="BR45" i="17"/>
  <c r="BS45" i="17"/>
  <c r="BT45" i="17"/>
  <c r="BU45" i="17"/>
  <c r="BV45" i="17"/>
  <c r="BW45" i="17"/>
  <c r="BX45" i="17"/>
  <c r="BY45" i="17"/>
  <c r="BZ45" i="17"/>
  <c r="CA45" i="17"/>
  <c r="CB45" i="17"/>
  <c r="CC45" i="17"/>
  <c r="CE45" i="17"/>
  <c r="CF45" i="17"/>
  <c r="CG45" i="17"/>
  <c r="CH45" i="17"/>
  <c r="CI45" i="17"/>
  <c r="CJ45" i="17"/>
  <c r="CK45" i="17"/>
  <c r="CL45" i="17"/>
  <c r="CM45" i="17"/>
  <c r="CN45" i="17"/>
  <c r="CO45" i="17"/>
  <c r="BR46" i="17"/>
  <c r="BS46" i="17"/>
  <c r="BT46" i="17"/>
  <c r="BU46" i="17"/>
  <c r="BV46" i="17"/>
  <c r="BW46" i="17"/>
  <c r="BX46" i="17"/>
  <c r="BY46" i="17"/>
  <c r="BZ46" i="17"/>
  <c r="CA46" i="17"/>
  <c r="CB46" i="17"/>
  <c r="CC46" i="17"/>
  <c r="CE46" i="17"/>
  <c r="CF46" i="17"/>
  <c r="CG46" i="17"/>
  <c r="CH46" i="17"/>
  <c r="CI46" i="17"/>
  <c r="CJ46" i="17"/>
  <c r="CK46" i="17"/>
  <c r="CL46" i="17"/>
  <c r="CM46" i="17"/>
  <c r="CN46" i="17"/>
  <c r="CO46" i="17"/>
  <c r="BR47" i="17"/>
  <c r="BS47" i="17"/>
  <c r="BT47" i="17"/>
  <c r="BU47" i="17"/>
  <c r="BV47" i="17"/>
  <c r="BW47" i="17"/>
  <c r="BX47" i="17"/>
  <c r="BY47" i="17"/>
  <c r="BZ47" i="17"/>
  <c r="CA47" i="17"/>
  <c r="CB47" i="17"/>
  <c r="CC47" i="17"/>
  <c r="CE47" i="17"/>
  <c r="CF47" i="17"/>
  <c r="CG47" i="17"/>
  <c r="CH47" i="17"/>
  <c r="CI47" i="17"/>
  <c r="CJ47" i="17"/>
  <c r="CK47" i="17"/>
  <c r="CL47" i="17"/>
  <c r="CM47" i="17"/>
  <c r="CN47" i="17"/>
  <c r="CO47" i="17"/>
  <c r="BR48" i="17"/>
  <c r="BS48" i="17"/>
  <c r="BT48" i="17"/>
  <c r="BU48" i="17"/>
  <c r="BV48" i="17"/>
  <c r="BW48" i="17"/>
  <c r="BX48" i="17"/>
  <c r="BY48" i="17"/>
  <c r="BZ48" i="17"/>
  <c r="CA48" i="17"/>
  <c r="CB48" i="17"/>
  <c r="CC48" i="17"/>
  <c r="CE48" i="17"/>
  <c r="CF48" i="17"/>
  <c r="CG48" i="17"/>
  <c r="CH48" i="17"/>
  <c r="CI48" i="17"/>
  <c r="CJ48" i="17"/>
  <c r="CK48" i="17"/>
  <c r="CL48" i="17"/>
  <c r="CM48" i="17"/>
  <c r="CN48" i="17"/>
  <c r="CO48" i="17"/>
  <c r="BR49" i="17"/>
  <c r="BS49" i="17"/>
  <c r="BT49" i="17"/>
  <c r="BU49" i="17"/>
  <c r="BV49" i="17"/>
  <c r="BW49" i="17"/>
  <c r="BX49" i="17"/>
  <c r="BY49" i="17"/>
  <c r="BZ49" i="17"/>
  <c r="CA49" i="17"/>
  <c r="CB49" i="17"/>
  <c r="CC49" i="17"/>
  <c r="CE49" i="17"/>
  <c r="CF49" i="17"/>
  <c r="CG49" i="17"/>
  <c r="CH49" i="17"/>
  <c r="CI49" i="17"/>
  <c r="CJ49" i="17"/>
  <c r="CK49" i="17"/>
  <c r="CL49" i="17"/>
  <c r="CM49" i="17"/>
  <c r="CN49" i="17"/>
  <c r="CO49" i="17"/>
  <c r="BR50" i="17"/>
  <c r="BS50" i="17"/>
  <c r="BT50" i="17"/>
  <c r="BU50" i="17"/>
  <c r="BV50" i="17"/>
  <c r="BW50" i="17"/>
  <c r="BX50" i="17"/>
  <c r="BY50" i="17"/>
  <c r="BZ50" i="17"/>
  <c r="CA50" i="17"/>
  <c r="CB50" i="17"/>
  <c r="CC50" i="17"/>
  <c r="CE50" i="17"/>
  <c r="CF50" i="17"/>
  <c r="CG50" i="17"/>
  <c r="CH50" i="17"/>
  <c r="CI50" i="17"/>
  <c r="CJ50" i="17"/>
  <c r="CK50" i="17"/>
  <c r="CL50" i="17"/>
  <c r="CM50" i="17"/>
  <c r="CN50" i="17"/>
  <c r="CO50" i="17"/>
  <c r="BR51" i="17"/>
  <c r="BS51" i="17"/>
  <c r="BT51" i="17"/>
  <c r="BU51" i="17"/>
  <c r="BV51" i="17"/>
  <c r="BW51" i="17"/>
  <c r="BX51" i="17"/>
  <c r="BY51" i="17"/>
  <c r="BZ51" i="17"/>
  <c r="CA51" i="17"/>
  <c r="CB51" i="17"/>
  <c r="CC51" i="17"/>
  <c r="CE51" i="17"/>
  <c r="CF51" i="17"/>
  <c r="CG51" i="17"/>
  <c r="CH51" i="17"/>
  <c r="CI51" i="17"/>
  <c r="CJ51" i="17"/>
  <c r="CK51" i="17"/>
  <c r="CL51" i="17"/>
  <c r="CM51" i="17"/>
  <c r="CN51" i="17"/>
  <c r="CO51" i="17"/>
  <c r="BR52" i="17"/>
  <c r="BS52" i="17"/>
  <c r="BT52" i="17"/>
  <c r="BU52" i="17"/>
  <c r="BV52" i="17"/>
  <c r="BW52" i="17"/>
  <c r="BX52" i="17"/>
  <c r="BY52" i="17"/>
  <c r="BZ52" i="17"/>
  <c r="CA52" i="17"/>
  <c r="CB52" i="17"/>
  <c r="CC52" i="17"/>
  <c r="CE52" i="17"/>
  <c r="CF52" i="17"/>
  <c r="CG52" i="17"/>
  <c r="CH52" i="17"/>
  <c r="CI52" i="17"/>
  <c r="CJ52" i="17"/>
  <c r="CK52" i="17"/>
  <c r="CL52" i="17"/>
  <c r="CM52" i="17"/>
  <c r="CN52" i="17"/>
  <c r="CO52" i="17"/>
  <c r="BR53" i="17"/>
  <c r="BS53" i="17"/>
  <c r="BT53" i="17"/>
  <c r="BU53" i="17"/>
  <c r="BV53" i="17"/>
  <c r="BW53" i="17"/>
  <c r="BX53" i="17"/>
  <c r="BY53" i="17"/>
  <c r="BZ53" i="17"/>
  <c r="CA53" i="17"/>
  <c r="CB53" i="17"/>
  <c r="CC53" i="17"/>
  <c r="CE53" i="17"/>
  <c r="CF53" i="17"/>
  <c r="CG53" i="17"/>
  <c r="CH53" i="17"/>
  <c r="CI53" i="17"/>
  <c r="CJ53" i="17"/>
  <c r="CK53" i="17"/>
  <c r="CL53" i="17"/>
  <c r="CM53" i="17"/>
  <c r="CN53" i="17"/>
  <c r="CO53" i="17"/>
  <c r="BR54" i="17"/>
  <c r="BS54" i="17"/>
  <c r="BT54" i="17"/>
  <c r="BU54" i="17"/>
  <c r="BV54" i="17"/>
  <c r="BW54" i="17"/>
  <c r="BX54" i="17"/>
  <c r="BY54" i="17"/>
  <c r="BZ54" i="17"/>
  <c r="CA54" i="17"/>
  <c r="CB54" i="17"/>
  <c r="CC54" i="17"/>
  <c r="CE54" i="17"/>
  <c r="CF54" i="17"/>
  <c r="CG54" i="17"/>
  <c r="CH54" i="17"/>
  <c r="CI54" i="17"/>
  <c r="CJ54" i="17"/>
  <c r="CK54" i="17"/>
  <c r="CL54" i="17"/>
  <c r="CM54" i="17"/>
  <c r="CN54" i="17"/>
  <c r="CO54" i="17"/>
  <c r="BR55" i="17"/>
  <c r="BS55" i="17"/>
  <c r="BT55" i="17"/>
  <c r="BU55" i="17"/>
  <c r="BV55" i="17"/>
  <c r="BW55" i="17"/>
  <c r="BX55" i="17"/>
  <c r="BY55" i="17"/>
  <c r="BZ55" i="17"/>
  <c r="CA55" i="17"/>
  <c r="CB55" i="17"/>
  <c r="CC55" i="17"/>
  <c r="CE55" i="17"/>
  <c r="CF55" i="17"/>
  <c r="CG55" i="17"/>
  <c r="CH55" i="17"/>
  <c r="CI55" i="17"/>
  <c r="CJ55" i="17"/>
  <c r="CK55" i="17"/>
  <c r="CL55" i="17"/>
  <c r="CM55" i="17"/>
  <c r="CN55" i="17"/>
  <c r="CO55" i="17"/>
  <c r="BR56" i="17"/>
  <c r="BS56" i="17"/>
  <c r="BT56" i="17"/>
  <c r="BU56" i="17"/>
  <c r="BV56" i="17"/>
  <c r="BW56" i="17"/>
  <c r="BX56" i="17"/>
  <c r="BY56" i="17"/>
  <c r="BZ56" i="17"/>
  <c r="CA56" i="17"/>
  <c r="CB56" i="17"/>
  <c r="CC56" i="17"/>
  <c r="CE56" i="17"/>
  <c r="CF56" i="17"/>
  <c r="CG56" i="17"/>
  <c r="CH56" i="17"/>
  <c r="CI56" i="17"/>
  <c r="CJ56" i="17"/>
  <c r="CK56" i="17"/>
  <c r="CL56" i="17"/>
  <c r="CM56" i="17"/>
  <c r="CN56" i="17"/>
  <c r="CO56" i="17"/>
  <c r="BR57" i="17"/>
  <c r="BS57" i="17"/>
  <c r="BT57" i="17"/>
  <c r="BU57" i="17"/>
  <c r="BV57" i="17"/>
  <c r="BW57" i="17"/>
  <c r="BX57" i="17"/>
  <c r="BY57" i="17"/>
  <c r="BZ57" i="17"/>
  <c r="CA57" i="17"/>
  <c r="CB57" i="17"/>
  <c r="CC57" i="17"/>
  <c r="CE57" i="17"/>
  <c r="CF57" i="17"/>
  <c r="CG57" i="17"/>
  <c r="CH57" i="17"/>
  <c r="CI57" i="17"/>
  <c r="CJ57" i="17"/>
  <c r="CK57" i="17"/>
  <c r="CL57" i="17"/>
  <c r="CM57" i="17"/>
  <c r="CN57" i="17"/>
  <c r="CO57" i="17"/>
  <c r="BR58" i="17"/>
  <c r="BS58" i="17"/>
  <c r="BT58" i="17"/>
  <c r="BU58" i="17"/>
  <c r="BV58" i="17"/>
  <c r="BW58" i="17"/>
  <c r="BX58" i="17"/>
  <c r="BY58" i="17"/>
  <c r="BZ58" i="17"/>
  <c r="CA58" i="17"/>
  <c r="CB58" i="17"/>
  <c r="CC58" i="17"/>
  <c r="CE58" i="17"/>
  <c r="CF58" i="17"/>
  <c r="CG58" i="17"/>
  <c r="CH58" i="17"/>
  <c r="CI58" i="17"/>
  <c r="CJ58" i="17"/>
  <c r="CK58" i="17"/>
  <c r="CL58" i="17"/>
  <c r="CM58" i="17"/>
  <c r="CN58" i="17"/>
  <c r="BR59" i="17"/>
  <c r="BS59" i="17"/>
  <c r="BT59" i="17"/>
  <c r="BU59" i="17"/>
  <c r="BV59" i="17"/>
  <c r="BW59" i="17"/>
  <c r="BX59" i="17"/>
  <c r="BY59" i="17"/>
  <c r="BZ59" i="17"/>
  <c r="CA59" i="17"/>
  <c r="CB59" i="17"/>
  <c r="CC59" i="17"/>
  <c r="CE59" i="17"/>
  <c r="CF59" i="17"/>
  <c r="CG59" i="17"/>
  <c r="CH59" i="17"/>
  <c r="CI59" i="17"/>
  <c r="CJ59" i="17"/>
  <c r="CK59" i="17"/>
  <c r="CL59" i="17"/>
  <c r="CM59" i="17"/>
  <c r="CN59" i="17"/>
  <c r="CO59" i="17"/>
  <c r="BR60" i="17"/>
  <c r="BS60" i="17"/>
  <c r="BT60" i="17"/>
  <c r="BU60" i="17"/>
  <c r="BV60" i="17"/>
  <c r="BW60" i="17"/>
  <c r="BX60" i="17"/>
  <c r="BY60" i="17"/>
  <c r="BZ60" i="17"/>
  <c r="CA60" i="17"/>
  <c r="CB60" i="17"/>
  <c r="CC60" i="17"/>
  <c r="CE60" i="17"/>
  <c r="CF60" i="17"/>
  <c r="CG60" i="17"/>
  <c r="CH60" i="17"/>
  <c r="CI60" i="17"/>
  <c r="CJ60" i="17"/>
  <c r="CK60" i="17"/>
  <c r="CL60" i="17"/>
  <c r="CM60" i="17"/>
  <c r="CN60" i="17"/>
  <c r="CO60" i="17"/>
  <c r="BR61" i="17"/>
  <c r="BS61" i="17"/>
  <c r="BT61" i="17"/>
  <c r="BU61" i="17"/>
  <c r="BV61" i="17"/>
  <c r="BW61" i="17"/>
  <c r="BX61" i="17"/>
  <c r="BY61" i="17"/>
  <c r="BZ61" i="17"/>
  <c r="CA61" i="17"/>
  <c r="CB61" i="17"/>
  <c r="CC61" i="17"/>
  <c r="CE61" i="17"/>
  <c r="CF61" i="17"/>
  <c r="CG61" i="17"/>
  <c r="CH61" i="17"/>
  <c r="CI61" i="17"/>
  <c r="CJ61" i="17"/>
  <c r="CK61" i="17"/>
  <c r="CL61" i="17"/>
  <c r="CM61" i="17"/>
  <c r="CN61" i="17"/>
  <c r="CO61" i="17"/>
  <c r="BR62" i="17"/>
  <c r="BS62" i="17"/>
  <c r="BT62" i="17"/>
  <c r="BU62" i="17"/>
  <c r="BV62" i="17"/>
  <c r="BW62" i="17"/>
  <c r="BX62" i="17"/>
  <c r="BY62" i="17"/>
  <c r="BZ62" i="17"/>
  <c r="CA62" i="17"/>
  <c r="CB62" i="17"/>
  <c r="CC62" i="17"/>
  <c r="CE62" i="17"/>
  <c r="CF62" i="17"/>
  <c r="CG62" i="17"/>
  <c r="CH62" i="17"/>
  <c r="CI62" i="17"/>
  <c r="CJ62" i="17"/>
  <c r="CK62" i="17"/>
  <c r="CL62" i="17"/>
  <c r="CM62" i="17"/>
  <c r="CN62" i="17"/>
  <c r="CO62" i="17"/>
  <c r="BR63" i="17"/>
  <c r="BS63" i="17"/>
  <c r="BT63" i="17"/>
  <c r="BU63" i="17"/>
  <c r="BV63" i="17"/>
  <c r="BW63" i="17"/>
  <c r="BX63" i="17"/>
  <c r="BY63" i="17"/>
  <c r="BZ63" i="17"/>
  <c r="CA63" i="17"/>
  <c r="CB63" i="17"/>
  <c r="CC63" i="17"/>
  <c r="CE63" i="17"/>
  <c r="CF63" i="17"/>
  <c r="CG63" i="17"/>
  <c r="CH63" i="17"/>
  <c r="CI63" i="17"/>
  <c r="CJ63" i="17"/>
  <c r="CK63" i="17"/>
  <c r="CL63" i="17"/>
  <c r="CM63" i="17"/>
  <c r="CN63" i="17"/>
  <c r="CO63" i="17"/>
  <c r="BR64" i="17"/>
  <c r="BS64" i="17"/>
  <c r="BT64" i="17"/>
  <c r="BU64" i="17"/>
  <c r="BV64" i="17"/>
  <c r="BW64" i="17"/>
  <c r="BX64" i="17"/>
  <c r="BY64" i="17"/>
  <c r="BZ64" i="17"/>
  <c r="CA64" i="17"/>
  <c r="CB64" i="17"/>
  <c r="CC64" i="17"/>
  <c r="CE64" i="17"/>
  <c r="CF64" i="17"/>
  <c r="CG64" i="17"/>
  <c r="CH64" i="17"/>
  <c r="CI64" i="17"/>
  <c r="CJ64" i="17"/>
  <c r="CK64" i="17"/>
  <c r="CL64" i="17"/>
  <c r="CM64" i="17"/>
  <c r="CN64" i="17"/>
  <c r="CO64" i="17"/>
  <c r="BR65" i="17"/>
  <c r="BS65" i="17"/>
  <c r="BT65" i="17"/>
  <c r="BU65" i="17"/>
  <c r="BV65" i="17"/>
  <c r="BW65" i="17"/>
  <c r="BX65" i="17"/>
  <c r="BY65" i="17"/>
  <c r="BZ65" i="17"/>
  <c r="CA65" i="17"/>
  <c r="CB65" i="17"/>
  <c r="CC65" i="17"/>
  <c r="CE65" i="17"/>
  <c r="CF65" i="17"/>
  <c r="CG65" i="17"/>
  <c r="CH65" i="17"/>
  <c r="CI65" i="17"/>
  <c r="CJ65" i="17"/>
  <c r="CK65" i="17"/>
  <c r="CL65" i="17"/>
  <c r="CM65" i="17"/>
  <c r="CN65" i="17"/>
  <c r="CO65" i="17"/>
  <c r="BR66" i="17"/>
  <c r="BS66" i="17"/>
  <c r="BT66" i="17"/>
  <c r="BU66" i="17"/>
  <c r="BV66" i="17"/>
  <c r="BW66" i="17"/>
  <c r="BX66" i="17"/>
  <c r="BY66" i="17"/>
  <c r="BZ66" i="17"/>
  <c r="CA66" i="17"/>
  <c r="CB66" i="17"/>
  <c r="CC66" i="17"/>
  <c r="CE66" i="17"/>
  <c r="CF66" i="17"/>
  <c r="CG66" i="17"/>
  <c r="CH66" i="17"/>
  <c r="CI66" i="17"/>
  <c r="CJ66" i="17"/>
  <c r="CK66" i="17"/>
  <c r="CL66" i="17"/>
  <c r="CM66" i="17"/>
  <c r="CN66" i="17"/>
  <c r="CO66" i="17"/>
  <c r="BR67" i="17"/>
  <c r="BS67" i="17"/>
  <c r="BT67" i="17"/>
  <c r="BU67" i="17"/>
  <c r="BV67" i="17"/>
  <c r="BW67" i="17"/>
  <c r="BX67" i="17"/>
  <c r="BY67" i="17"/>
  <c r="BZ67" i="17"/>
  <c r="CA67" i="17"/>
  <c r="CB67" i="17"/>
  <c r="CC67" i="17"/>
  <c r="CE67" i="17"/>
  <c r="CF67" i="17"/>
  <c r="CG67" i="17"/>
  <c r="CH67" i="17"/>
  <c r="CI67" i="17"/>
  <c r="CJ67" i="17"/>
  <c r="CK67" i="17"/>
  <c r="CL67" i="17"/>
  <c r="CM67" i="17"/>
  <c r="CN67" i="17"/>
  <c r="CO67" i="17"/>
  <c r="BR68" i="17"/>
  <c r="BS68" i="17"/>
  <c r="BT68" i="17"/>
  <c r="BU68" i="17"/>
  <c r="BV68" i="17"/>
  <c r="BW68" i="17"/>
  <c r="BX68" i="17"/>
  <c r="BY68" i="17"/>
  <c r="BZ68" i="17"/>
  <c r="CA68" i="17"/>
  <c r="CB68" i="17"/>
  <c r="CC68" i="17"/>
  <c r="CE68" i="17"/>
  <c r="CF68" i="17"/>
  <c r="CG68" i="17"/>
  <c r="CH68" i="17"/>
  <c r="CI68" i="17"/>
  <c r="CJ68" i="17"/>
  <c r="CK68" i="17"/>
  <c r="CL68" i="17"/>
  <c r="CM68" i="17"/>
  <c r="CN68" i="17"/>
  <c r="CO68" i="17"/>
  <c r="BR69" i="17"/>
  <c r="BS69" i="17"/>
  <c r="BT69" i="17"/>
  <c r="BU69" i="17"/>
  <c r="BV69" i="17"/>
  <c r="BW69" i="17"/>
  <c r="BX69" i="17"/>
  <c r="BY69" i="17"/>
  <c r="BZ69" i="17"/>
  <c r="CA69" i="17"/>
  <c r="CB69" i="17"/>
  <c r="CC69" i="17"/>
  <c r="CE69" i="17"/>
  <c r="CF69" i="17"/>
  <c r="CG69" i="17"/>
  <c r="CH69" i="17"/>
  <c r="CI69" i="17"/>
  <c r="CJ69" i="17"/>
  <c r="CK69" i="17"/>
  <c r="CL69" i="17"/>
  <c r="CM69" i="17"/>
  <c r="CN69" i="17"/>
  <c r="CO69" i="17"/>
  <c r="BR70" i="17"/>
  <c r="BS70" i="17"/>
  <c r="BT70" i="17"/>
  <c r="BU70" i="17"/>
  <c r="BV70" i="17"/>
  <c r="BW70" i="17"/>
  <c r="BX70" i="17"/>
  <c r="BY70" i="17"/>
  <c r="BZ70" i="17"/>
  <c r="CA70" i="17"/>
  <c r="CB70" i="17"/>
  <c r="CC70" i="17"/>
  <c r="CE70" i="17"/>
  <c r="CF70" i="17"/>
  <c r="CG70" i="17"/>
  <c r="CH70" i="17"/>
  <c r="CI70" i="17"/>
  <c r="CJ70" i="17"/>
  <c r="CK70" i="17"/>
  <c r="CL70" i="17"/>
  <c r="CM70" i="17"/>
  <c r="CN70" i="17"/>
  <c r="CO70" i="17"/>
  <c r="BR72" i="17"/>
  <c r="BS72" i="17"/>
  <c r="BT72" i="17"/>
  <c r="BU72" i="17"/>
  <c r="BV72" i="17"/>
  <c r="BW72" i="17"/>
  <c r="BX72" i="17"/>
  <c r="BY72" i="17"/>
  <c r="BZ72" i="17"/>
  <c r="CA72" i="17"/>
  <c r="CB72" i="17"/>
  <c r="CC72" i="17"/>
  <c r="CE72" i="17"/>
  <c r="CF72" i="17"/>
  <c r="CG72" i="17"/>
  <c r="CH72" i="17"/>
  <c r="CI72" i="17"/>
  <c r="CJ72" i="17"/>
  <c r="CK72" i="17"/>
  <c r="CL72" i="17"/>
  <c r="CM72" i="17"/>
  <c r="CN72" i="17"/>
  <c r="CO72" i="17"/>
  <c r="CJ4" i="17"/>
  <c r="CI4" i="17"/>
  <c r="CH4" i="17"/>
  <c r="CG4" i="17"/>
  <c r="CF4" i="17"/>
  <c r="CE4" i="17"/>
  <c r="CC4" i="17"/>
  <c r="CB4" i="17"/>
  <c r="CA4" i="17"/>
  <c r="BZ4" i="17"/>
  <c r="BY4" i="17"/>
  <c r="BX4" i="17"/>
  <c r="BW4" i="17"/>
  <c r="BV4" i="17"/>
  <c r="BU4" i="17"/>
  <c r="BT4" i="17"/>
  <c r="BS4" i="17"/>
  <c r="CO4" i="17"/>
  <c r="CN4" i="17"/>
  <c r="CM4" i="17"/>
  <c r="CL4" i="17"/>
  <c r="CK4" i="17"/>
  <c r="BR4" i="17"/>
  <c r="BJ5" i="9"/>
  <c r="BK5" i="9"/>
  <c r="BL5" i="9"/>
  <c r="BM5" i="9"/>
  <c r="BN5" i="9"/>
  <c r="BO5" i="9"/>
  <c r="BP5" i="9"/>
  <c r="BQ5" i="9"/>
  <c r="BR5" i="9"/>
  <c r="BS5" i="9"/>
  <c r="BT5" i="9"/>
  <c r="BU5" i="9"/>
  <c r="BV5" i="9"/>
  <c r="BJ6" i="9"/>
  <c r="BK6" i="9"/>
  <c r="BL6" i="9"/>
  <c r="BM6" i="9"/>
  <c r="BN6" i="9"/>
  <c r="BO6" i="9"/>
  <c r="BP6" i="9"/>
  <c r="BQ6" i="9"/>
  <c r="BR6" i="9"/>
  <c r="BS6" i="9"/>
  <c r="BT6" i="9"/>
  <c r="BU6" i="9"/>
  <c r="BV6" i="9"/>
  <c r="BJ7" i="9"/>
  <c r="BK7" i="9"/>
  <c r="BL7" i="9"/>
  <c r="BM7" i="9"/>
  <c r="BN7" i="9"/>
  <c r="BO7" i="9"/>
  <c r="BP7" i="9"/>
  <c r="BQ7" i="9"/>
  <c r="BR7" i="9"/>
  <c r="BS7" i="9"/>
  <c r="BT7" i="9"/>
  <c r="BU7" i="9"/>
  <c r="BV7" i="9"/>
  <c r="BJ8" i="9"/>
  <c r="BK8" i="9"/>
  <c r="BL8" i="9"/>
  <c r="BM8" i="9"/>
  <c r="BN8" i="9"/>
  <c r="BO8" i="9"/>
  <c r="BP8" i="9"/>
  <c r="BQ8" i="9"/>
  <c r="BR8" i="9"/>
  <c r="BS8" i="9"/>
  <c r="BT8" i="9"/>
  <c r="BU8" i="9"/>
  <c r="BV8" i="9"/>
  <c r="BJ9" i="9"/>
  <c r="BK9" i="9"/>
  <c r="BL9" i="9"/>
  <c r="BM9" i="9"/>
  <c r="BN9" i="9"/>
  <c r="BO9" i="9"/>
  <c r="BP9" i="9"/>
  <c r="BQ9" i="9"/>
  <c r="BR9" i="9"/>
  <c r="BS9" i="9"/>
  <c r="BT9" i="9"/>
  <c r="BU9" i="9"/>
  <c r="BV9" i="9"/>
  <c r="BJ10" i="9"/>
  <c r="BK10" i="9"/>
  <c r="BL10" i="9"/>
  <c r="BM10" i="9"/>
  <c r="BN10" i="9"/>
  <c r="BO10" i="9"/>
  <c r="BP10" i="9"/>
  <c r="BQ10" i="9"/>
  <c r="BR10" i="9"/>
  <c r="BS10" i="9"/>
  <c r="BT10" i="9"/>
  <c r="BU10" i="9"/>
  <c r="BV10" i="9"/>
  <c r="BJ11" i="9"/>
  <c r="BK11" i="9"/>
  <c r="BL11" i="9"/>
  <c r="BM11" i="9"/>
  <c r="BN11" i="9"/>
  <c r="BO11" i="9"/>
  <c r="BP11" i="9"/>
  <c r="BQ11" i="9"/>
  <c r="BR11" i="9"/>
  <c r="BS11" i="9"/>
  <c r="BT11" i="9"/>
  <c r="BU11" i="9"/>
  <c r="BV11" i="9"/>
  <c r="BJ12" i="9"/>
  <c r="BK12" i="9"/>
  <c r="BL12" i="9"/>
  <c r="BM12" i="9"/>
  <c r="BN12" i="9"/>
  <c r="BO12" i="9"/>
  <c r="BP12" i="9"/>
  <c r="BQ12" i="9"/>
  <c r="BR12" i="9"/>
  <c r="BS12" i="9"/>
  <c r="BT12" i="9"/>
  <c r="BU12" i="9"/>
  <c r="BV12" i="9"/>
  <c r="BJ13" i="9"/>
  <c r="BK13" i="9"/>
  <c r="BL13" i="9"/>
  <c r="BM13" i="9"/>
  <c r="BN13" i="9"/>
  <c r="BO13" i="9"/>
  <c r="BP13" i="9"/>
  <c r="BQ13" i="9"/>
  <c r="BR13" i="9"/>
  <c r="BS13" i="9"/>
  <c r="BT13" i="9"/>
  <c r="BU13" i="9"/>
  <c r="BV13" i="9"/>
  <c r="BJ14" i="9"/>
  <c r="BK14" i="9"/>
  <c r="BL14" i="9"/>
  <c r="BM14" i="9"/>
  <c r="BN14" i="9"/>
  <c r="BO14" i="9"/>
  <c r="BP14" i="9"/>
  <c r="BQ14" i="9"/>
  <c r="BR14" i="9"/>
  <c r="BS14" i="9"/>
  <c r="BT14" i="9"/>
  <c r="BU14" i="9"/>
  <c r="BV14" i="9"/>
  <c r="BJ15" i="9"/>
  <c r="BK15" i="9"/>
  <c r="BL15" i="9"/>
  <c r="BM15" i="9"/>
  <c r="BN15" i="9"/>
  <c r="BO15" i="9"/>
  <c r="BP15" i="9"/>
  <c r="BQ15" i="9"/>
  <c r="BR15" i="9"/>
  <c r="BS15" i="9"/>
  <c r="BT15" i="9"/>
  <c r="BU15" i="9"/>
  <c r="BV15" i="9"/>
  <c r="BJ18" i="9"/>
  <c r="BK18" i="9"/>
  <c r="BL18" i="9"/>
  <c r="BM18" i="9"/>
  <c r="BN18" i="9"/>
  <c r="BO18" i="9"/>
  <c r="BP18" i="9"/>
  <c r="BQ18" i="9"/>
  <c r="BR18" i="9"/>
  <c r="BS18" i="9"/>
  <c r="BT18" i="9"/>
  <c r="BU18" i="9"/>
  <c r="BV18" i="9"/>
  <c r="BJ19" i="9"/>
  <c r="BK19" i="9"/>
  <c r="BL19" i="9"/>
  <c r="BM19" i="9"/>
  <c r="BN19" i="9"/>
  <c r="BO19" i="9"/>
  <c r="BP19" i="9"/>
  <c r="BQ19" i="9"/>
  <c r="BR19" i="9"/>
  <c r="BS19" i="9"/>
  <c r="BT19" i="9"/>
  <c r="BU19" i="9"/>
  <c r="BV19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J21" i="9"/>
  <c r="BK21" i="9"/>
  <c r="BL21" i="9"/>
  <c r="BM21" i="9"/>
  <c r="BN21" i="9"/>
  <c r="BO21" i="9"/>
  <c r="BP21" i="9"/>
  <c r="BQ21" i="9"/>
  <c r="BR21" i="9"/>
  <c r="BS21" i="9"/>
  <c r="BT21" i="9"/>
  <c r="BU21" i="9"/>
  <c r="BV21" i="9"/>
  <c r="BJ22" i="9"/>
  <c r="BK22" i="9"/>
  <c r="BL22" i="9"/>
  <c r="BM22" i="9"/>
  <c r="BN22" i="9"/>
  <c r="BO22" i="9"/>
  <c r="BP22" i="9"/>
  <c r="BQ22" i="9"/>
  <c r="BR22" i="9"/>
  <c r="BS22" i="9"/>
  <c r="BT22" i="9"/>
  <c r="BU22" i="9"/>
  <c r="BV22" i="9"/>
  <c r="BJ23" i="9"/>
  <c r="BK23" i="9"/>
  <c r="BL23" i="9"/>
  <c r="BM23" i="9"/>
  <c r="BO23" i="9"/>
  <c r="BP23" i="9"/>
  <c r="BQ23" i="9"/>
  <c r="BR23" i="9"/>
  <c r="BS23" i="9"/>
  <c r="BT23" i="9"/>
  <c r="BU23" i="9"/>
  <c r="BV23" i="9"/>
  <c r="BJ24" i="9"/>
  <c r="BK24" i="9"/>
  <c r="BL24" i="9"/>
  <c r="BM24" i="9"/>
  <c r="BN24" i="9"/>
  <c r="BO24" i="9"/>
  <c r="BP24" i="9"/>
  <c r="BQ24" i="9"/>
  <c r="BR24" i="9"/>
  <c r="BS24" i="9"/>
  <c r="BT24" i="9"/>
  <c r="BU24" i="9"/>
  <c r="BV24" i="9"/>
  <c r="BJ25" i="9"/>
  <c r="BK25" i="9"/>
  <c r="BL25" i="9"/>
  <c r="BM25" i="9"/>
  <c r="BN25" i="9"/>
  <c r="BO25" i="9"/>
  <c r="BP25" i="9"/>
  <c r="BQ25" i="9"/>
  <c r="BR25" i="9"/>
  <c r="BS25" i="9"/>
  <c r="BT25" i="9"/>
  <c r="BU25" i="9"/>
  <c r="BV25" i="9"/>
  <c r="BJ26" i="9"/>
  <c r="BK26" i="9"/>
  <c r="BL26" i="9"/>
  <c r="BM26" i="9"/>
  <c r="BN26" i="9"/>
  <c r="BO26" i="9"/>
  <c r="BP26" i="9"/>
  <c r="BQ26" i="9"/>
  <c r="BR26" i="9"/>
  <c r="BS26" i="9"/>
  <c r="BT26" i="9"/>
  <c r="BU26" i="9"/>
  <c r="BV26" i="9"/>
  <c r="BJ27" i="9"/>
  <c r="BK27" i="9"/>
  <c r="BL27" i="9"/>
  <c r="BM27" i="9"/>
  <c r="BN27" i="9"/>
  <c r="BO27" i="9"/>
  <c r="BP27" i="9"/>
  <c r="BQ27" i="9"/>
  <c r="BR27" i="9"/>
  <c r="BS27" i="9"/>
  <c r="BT27" i="9"/>
  <c r="BU27" i="9"/>
  <c r="BV27" i="9"/>
  <c r="BJ28" i="9"/>
  <c r="BK28" i="9"/>
  <c r="BL28" i="9"/>
  <c r="BM28" i="9"/>
  <c r="BN28" i="9"/>
  <c r="BO28" i="9"/>
  <c r="BP28" i="9"/>
  <c r="BQ28" i="9"/>
  <c r="BR28" i="9"/>
  <c r="BS28" i="9"/>
  <c r="BT28" i="9"/>
  <c r="BU28" i="9"/>
  <c r="BV28" i="9"/>
  <c r="BJ29" i="9"/>
  <c r="BK29" i="9"/>
  <c r="BL29" i="9"/>
  <c r="BM29" i="9"/>
  <c r="BN29" i="9"/>
  <c r="BO29" i="9"/>
  <c r="BP29" i="9"/>
  <c r="BQ29" i="9"/>
  <c r="BR29" i="9"/>
  <c r="BS29" i="9"/>
  <c r="BT29" i="9"/>
  <c r="BU29" i="9"/>
  <c r="BV29" i="9"/>
  <c r="BJ30" i="9"/>
  <c r="BK30" i="9"/>
  <c r="BL30" i="9"/>
  <c r="BM30" i="9"/>
  <c r="BN30" i="9"/>
  <c r="BO30" i="9"/>
  <c r="BP30" i="9"/>
  <c r="BQ30" i="9"/>
  <c r="BR30" i="9"/>
  <c r="BS30" i="9"/>
  <c r="BT30" i="9"/>
  <c r="BU30" i="9"/>
  <c r="BV30" i="9"/>
  <c r="BJ32" i="9"/>
  <c r="BK32" i="9"/>
  <c r="BL32" i="9"/>
  <c r="BM32" i="9"/>
  <c r="BN32" i="9"/>
  <c r="BO32" i="9"/>
  <c r="BP32" i="9"/>
  <c r="BQ32" i="9"/>
  <c r="BR32" i="9"/>
  <c r="BS32" i="9"/>
  <c r="BT32" i="9"/>
  <c r="BU32" i="9"/>
  <c r="BV32" i="9"/>
  <c r="BJ33" i="9"/>
  <c r="BK33" i="9"/>
  <c r="BL33" i="9"/>
  <c r="BM33" i="9"/>
  <c r="BO33" i="9"/>
  <c r="BP33" i="9"/>
  <c r="BQ33" i="9"/>
  <c r="BR33" i="9"/>
  <c r="BS33" i="9"/>
  <c r="BT33" i="9"/>
  <c r="BU33" i="9"/>
  <c r="BV33" i="9"/>
  <c r="BJ34" i="9"/>
  <c r="BK34" i="9"/>
  <c r="BL34" i="9"/>
  <c r="BM34" i="9"/>
  <c r="BN34" i="9"/>
  <c r="BO34" i="9"/>
  <c r="BP34" i="9"/>
  <c r="BQ34" i="9"/>
  <c r="BR34" i="9"/>
  <c r="BS34" i="9"/>
  <c r="BT34" i="9"/>
  <c r="BU34" i="9"/>
  <c r="BV34" i="9"/>
  <c r="BJ35" i="9"/>
  <c r="BK35" i="9"/>
  <c r="BL35" i="9"/>
  <c r="BM35" i="9"/>
  <c r="BN35" i="9"/>
  <c r="BO35" i="9"/>
  <c r="BP35" i="9"/>
  <c r="BQ35" i="9"/>
  <c r="BR35" i="9"/>
  <c r="BS35" i="9"/>
  <c r="BT35" i="9"/>
  <c r="BU35" i="9"/>
  <c r="BV35" i="9"/>
  <c r="BJ36" i="9"/>
  <c r="BK36" i="9"/>
  <c r="BL36" i="9"/>
  <c r="BM36" i="9"/>
  <c r="BN36" i="9"/>
  <c r="BO36" i="9"/>
  <c r="BP36" i="9"/>
  <c r="BQ36" i="9"/>
  <c r="BR36" i="9"/>
  <c r="BS36" i="9"/>
  <c r="BT36" i="9"/>
  <c r="BU36" i="9"/>
  <c r="BV36" i="9"/>
  <c r="BJ37" i="9"/>
  <c r="BK37" i="9"/>
  <c r="BL37" i="9"/>
  <c r="BM37" i="9"/>
  <c r="BN37" i="9"/>
  <c r="BO37" i="9"/>
  <c r="BP37" i="9"/>
  <c r="BQ37" i="9"/>
  <c r="BR37" i="9"/>
  <c r="BS37" i="9"/>
  <c r="BT37" i="9"/>
  <c r="BU37" i="9"/>
  <c r="BV37" i="9"/>
  <c r="BJ38" i="9"/>
  <c r="BK38" i="9"/>
  <c r="BL38" i="9"/>
  <c r="BM38" i="9"/>
  <c r="BO38" i="9"/>
  <c r="BP38" i="9"/>
  <c r="BQ38" i="9"/>
  <c r="BR38" i="9"/>
  <c r="BS38" i="9"/>
  <c r="BT38" i="9"/>
  <c r="BU38" i="9"/>
  <c r="BV38" i="9"/>
  <c r="BJ39" i="9"/>
  <c r="BK39" i="9"/>
  <c r="BL39" i="9"/>
  <c r="BM39" i="9"/>
  <c r="BN39" i="9"/>
  <c r="BO39" i="9"/>
  <c r="BP39" i="9"/>
  <c r="BQ39" i="9"/>
  <c r="BR39" i="9"/>
  <c r="BS39" i="9"/>
  <c r="BT39" i="9"/>
  <c r="BU39" i="9"/>
  <c r="BV39" i="9"/>
  <c r="BJ40" i="9"/>
  <c r="BK40" i="9"/>
  <c r="BL40" i="9"/>
  <c r="BM40" i="9"/>
  <c r="BN40" i="9"/>
  <c r="BO40" i="9"/>
  <c r="BP40" i="9"/>
  <c r="BQ40" i="9"/>
  <c r="BR40" i="9"/>
  <c r="BS40" i="9"/>
  <c r="BT40" i="9"/>
  <c r="BU40" i="9"/>
  <c r="BV40" i="9"/>
  <c r="BJ41" i="9"/>
  <c r="BK41" i="9"/>
  <c r="BL41" i="9"/>
  <c r="BM41" i="9"/>
  <c r="BN41" i="9"/>
  <c r="BO41" i="9"/>
  <c r="BP41" i="9"/>
  <c r="BQ41" i="9"/>
  <c r="BR41" i="9"/>
  <c r="BS41" i="9"/>
  <c r="BT41" i="9"/>
  <c r="BU41" i="9"/>
  <c r="BV41" i="9"/>
  <c r="BJ42" i="9"/>
  <c r="BK42" i="9"/>
  <c r="BL42" i="9"/>
  <c r="BM42" i="9"/>
  <c r="BN42" i="9"/>
  <c r="BO42" i="9"/>
  <c r="BP42" i="9"/>
  <c r="BQ42" i="9"/>
  <c r="BR42" i="9"/>
  <c r="BS42" i="9"/>
  <c r="BT42" i="9"/>
  <c r="BU42" i="9"/>
  <c r="BV42" i="9"/>
  <c r="BJ43" i="9"/>
  <c r="BK43" i="9"/>
  <c r="BL43" i="9"/>
  <c r="BM43" i="9"/>
  <c r="BN43" i="9"/>
  <c r="BO43" i="9"/>
  <c r="BP43" i="9"/>
  <c r="BQ43" i="9"/>
  <c r="BR43" i="9"/>
  <c r="BS43" i="9"/>
  <c r="BT43" i="9"/>
  <c r="BU43" i="9"/>
  <c r="BV43" i="9"/>
  <c r="BJ44" i="9"/>
  <c r="BK44" i="9"/>
  <c r="BL44" i="9"/>
  <c r="BM44" i="9"/>
  <c r="BN44" i="9"/>
  <c r="BO44" i="9"/>
  <c r="BP44" i="9"/>
  <c r="BQ44" i="9"/>
  <c r="BR44" i="9"/>
  <c r="BS44" i="9"/>
  <c r="BT44" i="9"/>
  <c r="BU44" i="9"/>
  <c r="BV44" i="9"/>
  <c r="BJ46" i="9"/>
  <c r="BK46" i="9"/>
  <c r="BL46" i="9"/>
  <c r="BM46" i="9"/>
  <c r="BN46" i="9"/>
  <c r="BO46" i="9"/>
  <c r="BP46" i="9"/>
  <c r="BQ46" i="9"/>
  <c r="BR46" i="9"/>
  <c r="BS46" i="9"/>
  <c r="BT46" i="9"/>
  <c r="BU46" i="9"/>
  <c r="BV46" i="9"/>
  <c r="BJ47" i="9"/>
  <c r="BK47" i="9"/>
  <c r="BL47" i="9"/>
  <c r="BM47" i="9"/>
  <c r="BN47" i="9"/>
  <c r="BO47" i="9"/>
  <c r="BP47" i="9"/>
  <c r="BQ47" i="9"/>
  <c r="BR47" i="9"/>
  <c r="BS47" i="9"/>
  <c r="BT47" i="9"/>
  <c r="BU47" i="9"/>
  <c r="BV47" i="9"/>
  <c r="BJ48" i="9"/>
  <c r="BK48" i="9"/>
  <c r="BL48" i="9"/>
  <c r="BM48" i="9"/>
  <c r="BN48" i="9"/>
  <c r="BO48" i="9"/>
  <c r="BP48" i="9"/>
  <c r="BQ48" i="9"/>
  <c r="BR48" i="9"/>
  <c r="BS48" i="9"/>
  <c r="BT48" i="9"/>
  <c r="BU48" i="9"/>
  <c r="BV48" i="9"/>
  <c r="BJ49" i="9"/>
  <c r="BK49" i="9"/>
  <c r="BL49" i="9"/>
  <c r="BM49" i="9"/>
  <c r="BN49" i="9"/>
  <c r="BO49" i="9"/>
  <c r="BP49" i="9"/>
  <c r="BQ49" i="9"/>
  <c r="BR49" i="9"/>
  <c r="BS49" i="9"/>
  <c r="BT49" i="9"/>
  <c r="BU49" i="9"/>
  <c r="BV49" i="9"/>
  <c r="BJ50" i="9"/>
  <c r="BK50" i="9"/>
  <c r="BL50" i="9"/>
  <c r="BM50" i="9"/>
  <c r="BN50" i="9"/>
  <c r="BO50" i="9"/>
  <c r="BP50" i="9"/>
  <c r="BQ50" i="9"/>
  <c r="BR50" i="9"/>
  <c r="BS50" i="9"/>
  <c r="BT50" i="9"/>
  <c r="BU50" i="9"/>
  <c r="BV50" i="9"/>
  <c r="BJ51" i="9"/>
  <c r="BK51" i="9"/>
  <c r="BL51" i="9"/>
  <c r="BM51" i="9"/>
  <c r="BO51" i="9"/>
  <c r="BP51" i="9"/>
  <c r="BQ51" i="9"/>
  <c r="BR51" i="9"/>
  <c r="BS51" i="9"/>
  <c r="BT51" i="9"/>
  <c r="BU51" i="9"/>
  <c r="BV51" i="9"/>
  <c r="BJ52" i="9"/>
  <c r="BK52" i="9"/>
  <c r="BL52" i="9"/>
  <c r="BM52" i="9"/>
  <c r="BN52" i="9"/>
  <c r="BO52" i="9"/>
  <c r="BP52" i="9"/>
  <c r="BQ52" i="9"/>
  <c r="BR52" i="9"/>
  <c r="BS52" i="9"/>
  <c r="BT52" i="9"/>
  <c r="BU52" i="9"/>
  <c r="BV52" i="9"/>
  <c r="BJ53" i="9"/>
  <c r="BK53" i="9"/>
  <c r="BL53" i="9"/>
  <c r="BM53" i="9"/>
  <c r="BN53" i="9"/>
  <c r="BO53" i="9"/>
  <c r="BP53" i="9"/>
  <c r="BQ53" i="9"/>
  <c r="BR53" i="9"/>
  <c r="BS53" i="9"/>
  <c r="BT53" i="9"/>
  <c r="BU53" i="9"/>
  <c r="BV53" i="9"/>
  <c r="BJ54" i="9"/>
  <c r="BK54" i="9"/>
  <c r="BL54" i="9"/>
  <c r="BM54" i="9"/>
  <c r="BN54" i="9"/>
  <c r="BO54" i="9"/>
  <c r="BP54" i="9"/>
  <c r="BQ54" i="9"/>
  <c r="BR54" i="9"/>
  <c r="BS54" i="9"/>
  <c r="BT54" i="9"/>
  <c r="BU54" i="9"/>
  <c r="BV54" i="9"/>
  <c r="BJ55" i="9"/>
  <c r="BK55" i="9"/>
  <c r="BL55" i="9"/>
  <c r="BM55" i="9"/>
  <c r="BN55" i="9"/>
  <c r="BO55" i="9"/>
  <c r="BP55" i="9"/>
  <c r="BQ55" i="9"/>
  <c r="BR55" i="9"/>
  <c r="BS55" i="9"/>
  <c r="BT55" i="9"/>
  <c r="BU55" i="9"/>
  <c r="BV55" i="9"/>
  <c r="BJ56" i="9"/>
  <c r="BK56" i="9"/>
  <c r="BL56" i="9"/>
  <c r="BM56" i="9"/>
  <c r="BN56" i="9"/>
  <c r="BO56" i="9"/>
  <c r="BP56" i="9"/>
  <c r="BQ56" i="9"/>
  <c r="BR56" i="9"/>
  <c r="BS56" i="9"/>
  <c r="BT56" i="9"/>
  <c r="BU56" i="9"/>
  <c r="BV56" i="9"/>
  <c r="BJ57" i="9"/>
  <c r="BK57" i="9"/>
  <c r="BL57" i="9"/>
  <c r="BM57" i="9"/>
  <c r="BN57" i="9"/>
  <c r="BO57" i="9"/>
  <c r="BP57" i="9"/>
  <c r="BQ57" i="9"/>
  <c r="BR57" i="9"/>
  <c r="BS57" i="9"/>
  <c r="BT57" i="9"/>
  <c r="BU57" i="9"/>
  <c r="BV57" i="9"/>
  <c r="BJ58" i="9"/>
  <c r="BK58" i="9"/>
  <c r="BL58" i="9"/>
  <c r="BM58" i="9"/>
  <c r="BN58" i="9"/>
  <c r="BO58" i="9"/>
  <c r="BP58" i="9"/>
  <c r="BQ58" i="9"/>
  <c r="BR58" i="9"/>
  <c r="BS58" i="9"/>
  <c r="BT58" i="9"/>
  <c r="BU58" i="9"/>
  <c r="BV58" i="9"/>
  <c r="BJ60" i="9"/>
  <c r="BK60" i="9"/>
  <c r="BL60" i="9"/>
  <c r="BM60" i="9"/>
  <c r="BN60" i="9"/>
  <c r="BO60" i="9"/>
  <c r="BP60" i="9"/>
  <c r="BQ60" i="9"/>
  <c r="BR60" i="9"/>
  <c r="BS60" i="9"/>
  <c r="BT60" i="9"/>
  <c r="BU60" i="9"/>
  <c r="BV60" i="9"/>
  <c r="BJ61" i="9"/>
  <c r="BK61" i="9"/>
  <c r="BL61" i="9"/>
  <c r="BM61" i="9"/>
  <c r="BN61" i="9"/>
  <c r="BO61" i="9"/>
  <c r="BP61" i="9"/>
  <c r="BQ61" i="9"/>
  <c r="BR61" i="9"/>
  <c r="BS61" i="9"/>
  <c r="BT61" i="9"/>
  <c r="BU61" i="9"/>
  <c r="BV61" i="9"/>
  <c r="BJ62" i="9"/>
  <c r="BK62" i="9"/>
  <c r="BL62" i="9"/>
  <c r="BM62" i="9"/>
  <c r="BN62" i="9"/>
  <c r="BO62" i="9"/>
  <c r="BP62" i="9"/>
  <c r="BQ62" i="9"/>
  <c r="BR62" i="9"/>
  <c r="BS62" i="9"/>
  <c r="BT62" i="9"/>
  <c r="BU62" i="9"/>
  <c r="BV62" i="9"/>
  <c r="BJ63" i="9"/>
  <c r="BK63" i="9"/>
  <c r="BL63" i="9"/>
  <c r="BM63" i="9"/>
  <c r="BN63" i="9"/>
  <c r="BO63" i="9"/>
  <c r="BP63" i="9"/>
  <c r="BQ63" i="9"/>
  <c r="BR63" i="9"/>
  <c r="BS63" i="9"/>
  <c r="BT63" i="9"/>
  <c r="BU63" i="9"/>
  <c r="BV63" i="9"/>
  <c r="BJ64" i="9"/>
  <c r="BK64" i="9"/>
  <c r="BL64" i="9"/>
  <c r="BM64" i="9"/>
  <c r="BN64" i="9"/>
  <c r="BO64" i="9"/>
  <c r="BP64" i="9"/>
  <c r="BQ64" i="9"/>
  <c r="BR64" i="9"/>
  <c r="BS64" i="9"/>
  <c r="BT64" i="9"/>
  <c r="BU64" i="9"/>
  <c r="BV64" i="9"/>
  <c r="BJ65" i="9"/>
  <c r="BK65" i="9"/>
  <c r="BL65" i="9"/>
  <c r="BM65" i="9"/>
  <c r="BN65" i="9"/>
  <c r="BO65" i="9"/>
  <c r="BP65" i="9"/>
  <c r="BQ65" i="9"/>
  <c r="BR65" i="9"/>
  <c r="BS65" i="9"/>
  <c r="BT65" i="9"/>
  <c r="BU65" i="9"/>
  <c r="BV65" i="9"/>
  <c r="BJ66" i="9"/>
  <c r="BK66" i="9"/>
  <c r="BL66" i="9"/>
  <c r="BM66" i="9"/>
  <c r="BN66" i="9"/>
  <c r="BO66" i="9"/>
  <c r="BP66" i="9"/>
  <c r="BQ66" i="9"/>
  <c r="BR66" i="9"/>
  <c r="BS66" i="9"/>
  <c r="BT66" i="9"/>
  <c r="BU66" i="9"/>
  <c r="BV66" i="9"/>
  <c r="BJ67" i="9"/>
  <c r="BK67" i="9"/>
  <c r="BL67" i="9"/>
  <c r="BM67" i="9"/>
  <c r="BN67" i="9"/>
  <c r="BO67" i="9"/>
  <c r="BP67" i="9"/>
  <c r="BQ67" i="9"/>
  <c r="BR67" i="9"/>
  <c r="BS67" i="9"/>
  <c r="BT67" i="9"/>
  <c r="BU67" i="9"/>
  <c r="BV67" i="9"/>
  <c r="BJ68" i="9"/>
  <c r="BK68" i="9"/>
  <c r="BL68" i="9"/>
  <c r="BM68" i="9"/>
  <c r="BO68" i="9"/>
  <c r="BP68" i="9"/>
  <c r="BQ68" i="9"/>
  <c r="BR68" i="9"/>
  <c r="BS68" i="9"/>
  <c r="BT68" i="9"/>
  <c r="BU68" i="9"/>
  <c r="BV68" i="9"/>
  <c r="BJ69" i="9"/>
  <c r="BK69" i="9"/>
  <c r="BL69" i="9"/>
  <c r="BM69" i="9"/>
  <c r="BN69" i="9"/>
  <c r="BO69" i="9"/>
  <c r="BP69" i="9"/>
  <c r="BQ69" i="9"/>
  <c r="BR69" i="9"/>
  <c r="BS69" i="9"/>
  <c r="BT69" i="9"/>
  <c r="BU69" i="9"/>
  <c r="BV69" i="9"/>
  <c r="BJ70" i="9"/>
  <c r="BK70" i="9"/>
  <c r="BL70" i="9"/>
  <c r="BM70" i="9"/>
  <c r="BN70" i="9"/>
  <c r="BO70" i="9"/>
  <c r="BP70" i="9"/>
  <c r="BQ70" i="9"/>
  <c r="BR70" i="9"/>
  <c r="BS70" i="9"/>
  <c r="BT70" i="9"/>
  <c r="BU70" i="9"/>
  <c r="BV70" i="9"/>
  <c r="BJ71" i="9"/>
  <c r="BK71" i="9"/>
  <c r="BL71" i="9"/>
  <c r="BM71" i="9"/>
  <c r="BN71" i="9"/>
  <c r="BO71" i="9"/>
  <c r="BP71" i="9"/>
  <c r="BQ71" i="9"/>
  <c r="BR71" i="9"/>
  <c r="BS71" i="9"/>
  <c r="BT71" i="9"/>
  <c r="BU71" i="9"/>
  <c r="BV71" i="9"/>
  <c r="BJ72" i="9"/>
  <c r="BK72" i="9"/>
  <c r="BL72" i="9"/>
  <c r="BM72" i="9"/>
  <c r="BN72" i="9"/>
  <c r="BO72" i="9"/>
  <c r="BP72" i="9"/>
  <c r="BQ72" i="9"/>
  <c r="BR72" i="9"/>
  <c r="BS72" i="9"/>
  <c r="BT72" i="9"/>
  <c r="BU72" i="9"/>
  <c r="BV72" i="9"/>
  <c r="BJ73" i="9"/>
  <c r="BK73" i="9"/>
  <c r="BL73" i="9"/>
  <c r="BM73" i="9"/>
  <c r="BO73" i="9"/>
  <c r="BP73" i="9"/>
  <c r="BQ73" i="9"/>
  <c r="BR73" i="9"/>
  <c r="BS73" i="9"/>
  <c r="BT73" i="9"/>
  <c r="BU73" i="9"/>
  <c r="BV73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5" i="9"/>
  <c r="BI6" i="9"/>
  <c r="BI7" i="9"/>
  <c r="BI8" i="9"/>
  <c r="BI9" i="9"/>
  <c r="BI10" i="9"/>
  <c r="BI11" i="9"/>
  <c r="BI12" i="9"/>
  <c r="BI13" i="9"/>
  <c r="BI14" i="9"/>
  <c r="BI15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4" i="9"/>
  <c r="BG63" i="9"/>
  <c r="BG62" i="9"/>
  <c r="BG61" i="9"/>
  <c r="BG49" i="9"/>
  <c r="BG48" i="9"/>
  <c r="BG47" i="9"/>
  <c r="BG35" i="9"/>
  <c r="BG34" i="9"/>
  <c r="BG33" i="9"/>
  <c r="BG21" i="9"/>
  <c r="BG20" i="9"/>
  <c r="BG19" i="9"/>
  <c r="BG6" i="9"/>
  <c r="BG5" i="9"/>
  <c r="BG4" i="9"/>
  <c r="BF63" i="9"/>
  <c r="BF62" i="9"/>
  <c r="BF61" i="9"/>
  <c r="BF49" i="9"/>
  <c r="BF48" i="9"/>
  <c r="BF47" i="9"/>
  <c r="BF35" i="9"/>
  <c r="BF34" i="9"/>
  <c r="BF33" i="9"/>
  <c r="BF21" i="9"/>
  <c r="BF20" i="9"/>
  <c r="BF19" i="9"/>
  <c r="BF6" i="9"/>
  <c r="BF5" i="9"/>
  <c r="BF4" i="9"/>
  <c r="BE63" i="9"/>
  <c r="BE62" i="9"/>
  <c r="BE61" i="9"/>
  <c r="BE49" i="9"/>
  <c r="BE48" i="9"/>
  <c r="BE47" i="9"/>
  <c r="BE35" i="9"/>
  <c r="BE34" i="9"/>
  <c r="BE33" i="9"/>
  <c r="BE21" i="9"/>
  <c r="BE20" i="9"/>
  <c r="BE19" i="9"/>
  <c r="BE6" i="9"/>
  <c r="BE5" i="9"/>
  <c r="BE4" i="9"/>
  <c r="BD62" i="9"/>
  <c r="BD61" i="9"/>
  <c r="BD49" i="9"/>
  <c r="BD48" i="9"/>
  <c r="BD47" i="9"/>
  <c r="BD35" i="9"/>
  <c r="BD34" i="9"/>
  <c r="BD33" i="9"/>
  <c r="BD21" i="9"/>
  <c r="BD20" i="9"/>
  <c r="BD19" i="9"/>
  <c r="BD4" i="9"/>
  <c r="BD6" i="9"/>
  <c r="BD5" i="9"/>
  <c r="CP50" i="17" l="1"/>
  <c r="CP24" i="17"/>
  <c r="BW58" i="9"/>
  <c r="BX58" i="9" s="1"/>
  <c r="BW41" i="9"/>
  <c r="BX41" i="9" s="1"/>
  <c r="BW39" i="9"/>
  <c r="BX39" i="9" s="1"/>
  <c r="CP33" i="17"/>
  <c r="CP39" i="17"/>
  <c r="CP56" i="17"/>
  <c r="CP64" i="17"/>
  <c r="CP48" i="17"/>
  <c r="CP66" i="17"/>
  <c r="CP59" i="17"/>
  <c r="CP61" i="17"/>
  <c r="CP51" i="17"/>
  <c r="CP58" i="17"/>
  <c r="CP57" i="17"/>
  <c r="CP49" i="17"/>
  <c r="CP41" i="17"/>
  <c r="CP42" i="17"/>
  <c r="CP34" i="17"/>
  <c r="CP45" i="17"/>
  <c r="CP36" i="17"/>
  <c r="CP40" i="17"/>
  <c r="CP32" i="17"/>
  <c r="CP31" i="17"/>
  <c r="CP25" i="17"/>
  <c r="CP27" i="17"/>
  <c r="CP22" i="17"/>
  <c r="CP23" i="17"/>
  <c r="CP19" i="17"/>
  <c r="CP4" i="17"/>
  <c r="CP53" i="17"/>
  <c r="CP69" i="17"/>
  <c r="BW48" i="9"/>
  <c r="BX48" i="9" s="1"/>
  <c r="BW55" i="9"/>
  <c r="BX55" i="9" s="1"/>
  <c r="BW47" i="9"/>
  <c r="BX47" i="9" s="1"/>
  <c r="BW38" i="9"/>
  <c r="BX38" i="9" s="1"/>
  <c r="CP7" i="17"/>
  <c r="CP67" i="17"/>
  <c r="CP65" i="17"/>
  <c r="BW13" i="9"/>
  <c r="BX13" i="9" s="1"/>
  <c r="BW28" i="9"/>
  <c r="BX28" i="9" s="1"/>
  <c r="BW50" i="9"/>
  <c r="BX50" i="9" s="1"/>
  <c r="BW56" i="9"/>
  <c r="BX56" i="9" s="1"/>
  <c r="BW15" i="9"/>
  <c r="BX15" i="9" s="1"/>
  <c r="CP13" i="17"/>
  <c r="CP15" i="17"/>
  <c r="CP17" i="17"/>
  <c r="CP14" i="17"/>
  <c r="CP5" i="17"/>
  <c r="CP10" i="17"/>
  <c r="CP8" i="17"/>
  <c r="CP6" i="17"/>
  <c r="CP68" i="17"/>
  <c r="CP60" i="17"/>
  <c r="CP52" i="17"/>
  <c r="CP43" i="17"/>
  <c r="CP35" i="17"/>
  <c r="CP26" i="17"/>
  <c r="CP18" i="17"/>
  <c r="CP9" i="17"/>
  <c r="CP70" i="17"/>
  <c r="CP62" i="17"/>
  <c r="CP54" i="17"/>
  <c r="CP46" i="17"/>
  <c r="CP37" i="17"/>
  <c r="CP28" i="17"/>
  <c r="CP20" i="17"/>
  <c r="CP11" i="17"/>
  <c r="CP72" i="17"/>
  <c r="CP63" i="17"/>
  <c r="CP55" i="17"/>
  <c r="CP47" i="17"/>
  <c r="CP38" i="17"/>
  <c r="CP29" i="17"/>
  <c r="CP21" i="17"/>
  <c r="CP12" i="17"/>
  <c r="BW68" i="9"/>
  <c r="BX68" i="9" s="1"/>
  <c r="BW54" i="9"/>
  <c r="BX54" i="9" s="1"/>
  <c r="BW53" i="9"/>
  <c r="BX53" i="9" s="1"/>
  <c r="BW46" i="9"/>
  <c r="BX46" i="9" s="1"/>
  <c r="BW44" i="9"/>
  <c r="BX44" i="9" s="1"/>
  <c r="BW37" i="9"/>
  <c r="BX37" i="9" s="1"/>
  <c r="BW36" i="9"/>
  <c r="BX36" i="9" s="1"/>
  <c r="BW19" i="9"/>
  <c r="BX19" i="9" s="1"/>
  <c r="BW9" i="9"/>
  <c r="BX9" i="9" s="1"/>
  <c r="BW42" i="9"/>
  <c r="BX42" i="9" s="1"/>
  <c r="BW66" i="9"/>
  <c r="BX66" i="9" s="1"/>
  <c r="BW60" i="9"/>
  <c r="BX60" i="9" s="1"/>
  <c r="BW51" i="9"/>
  <c r="BX51" i="9" s="1"/>
  <c r="BW25" i="9"/>
  <c r="BX25" i="9" s="1"/>
  <c r="BW7" i="9"/>
  <c r="BX7" i="9" s="1"/>
  <c r="BW32" i="9"/>
  <c r="BX32" i="9" s="1"/>
  <c r="BW23" i="9"/>
  <c r="BX23" i="9" s="1"/>
  <c r="BW67" i="9"/>
  <c r="BX67" i="9" s="1"/>
  <c r="BW24" i="9"/>
  <c r="BX24" i="9" s="1"/>
  <c r="BW57" i="9"/>
  <c r="BX57" i="9" s="1"/>
  <c r="BW52" i="9"/>
  <c r="BX52" i="9" s="1"/>
  <c r="BW49" i="9"/>
  <c r="BX49" i="9" s="1"/>
  <c r="BW43" i="9"/>
  <c r="BX43" i="9" s="1"/>
  <c r="BW40" i="9"/>
  <c r="BX40" i="9" s="1"/>
  <c r="BW35" i="9"/>
  <c r="BX35" i="9" s="1"/>
  <c r="BW27" i="9"/>
  <c r="BX27" i="9" s="1"/>
  <c r="BW26" i="9"/>
  <c r="BX26" i="9" s="1"/>
  <c r="BW18" i="9"/>
  <c r="BX18" i="9" s="1"/>
  <c r="BW14" i="9"/>
  <c r="BX14" i="9" s="1"/>
  <c r="BW8" i="9"/>
  <c r="BX8" i="9" s="1"/>
  <c r="BW65" i="9"/>
  <c r="BX65" i="9" s="1"/>
  <c r="BW22" i="9"/>
  <c r="BX22" i="9" s="1"/>
  <c r="BW72" i="9"/>
  <c r="BX72" i="9" s="1"/>
  <c r="BW29" i="9"/>
  <c r="BX29" i="9" s="1"/>
  <c r="BW11" i="9"/>
  <c r="BX11" i="9" s="1"/>
  <c r="BW71" i="9"/>
  <c r="BX71" i="9" s="1"/>
  <c r="BW10" i="9"/>
  <c r="BX10" i="9" s="1"/>
  <c r="BW30" i="9"/>
  <c r="BX30" i="9" s="1"/>
  <c r="BW70" i="9"/>
  <c r="BX70" i="9" s="1"/>
  <c r="BW73" i="9"/>
  <c r="BX73" i="9" s="1"/>
  <c r="BW12" i="9"/>
  <c r="BX12" i="9" s="1"/>
  <c r="BW33" i="9"/>
  <c r="BX33" i="9" s="1"/>
  <c r="BW64" i="9"/>
  <c r="BX64" i="9" s="1"/>
  <c r="BW21" i="9"/>
  <c r="BX21" i="9" s="1"/>
  <c r="BW63" i="9"/>
  <c r="BX63" i="9" s="1"/>
  <c r="BW69" i="9"/>
  <c r="BX69" i="9" s="1"/>
  <c r="BW62" i="9"/>
  <c r="BX62" i="9" s="1"/>
  <c r="BW20" i="9"/>
  <c r="BX20" i="9" s="1"/>
  <c r="BW34" i="9"/>
  <c r="BX34" i="9" s="1"/>
  <c r="BW61" i="9"/>
  <c r="BX61" i="9" s="1"/>
  <c r="BW6" i="9"/>
  <c r="BX6" i="9" s="1"/>
  <c r="BW5" i="9"/>
  <c r="BX5" i="9" s="1"/>
  <c r="BW4" i="9"/>
  <c r="BX4" i="9" s="1"/>
  <c r="R10" i="8"/>
  <c r="T21" i="8"/>
  <c r="Q36" i="8"/>
  <c r="S30" i="8"/>
  <c r="S17" i="8"/>
  <c r="Q6" i="8"/>
  <c r="R6" i="8"/>
  <c r="S6" i="8"/>
  <c r="T6" i="8"/>
  <c r="Q7" i="8"/>
  <c r="R7" i="8"/>
  <c r="S7" i="8"/>
  <c r="T7" i="8"/>
  <c r="Q8" i="8"/>
  <c r="R8" i="8"/>
  <c r="S8" i="8"/>
  <c r="T8" i="8"/>
  <c r="Q9" i="8"/>
  <c r="R9" i="8"/>
  <c r="T9" i="8"/>
  <c r="Q10" i="8"/>
  <c r="S10" i="8"/>
  <c r="T10" i="8"/>
  <c r="R11" i="8"/>
  <c r="R12" i="8"/>
  <c r="Q13" i="8"/>
  <c r="R13" i="8"/>
  <c r="R14" i="8"/>
  <c r="Q15" i="8"/>
  <c r="R15" i="8"/>
  <c r="S15" i="8"/>
  <c r="T15" i="8"/>
  <c r="Q16" i="8"/>
  <c r="R16" i="8"/>
  <c r="S16" i="8"/>
  <c r="T16" i="8"/>
  <c r="Q17" i="8"/>
  <c r="R17" i="8"/>
  <c r="T17" i="8"/>
  <c r="Q18" i="8"/>
  <c r="R18" i="8"/>
  <c r="S18" i="8"/>
  <c r="T18" i="8"/>
  <c r="Q19" i="8"/>
  <c r="R19" i="8"/>
  <c r="S19" i="8"/>
  <c r="T19" i="8"/>
  <c r="Q20" i="8"/>
  <c r="R20" i="8"/>
  <c r="S20" i="8"/>
  <c r="T20" i="8"/>
  <c r="Q21" i="8"/>
  <c r="R21" i="8"/>
  <c r="S21" i="8"/>
  <c r="Q22" i="8"/>
  <c r="R22" i="8"/>
  <c r="S22" i="8"/>
  <c r="T22" i="8"/>
  <c r="Q23" i="8"/>
  <c r="R23" i="8"/>
  <c r="S23" i="8"/>
  <c r="T23" i="8"/>
  <c r="S24" i="8"/>
  <c r="U24" i="8" s="1"/>
  <c r="U25" i="8"/>
  <c r="T26" i="8"/>
  <c r="Q27" i="8"/>
  <c r="R27" i="8"/>
  <c r="S27" i="8"/>
  <c r="T27" i="8"/>
  <c r="Q28" i="8"/>
  <c r="R28" i="8"/>
  <c r="S28" i="8"/>
  <c r="T28" i="8"/>
  <c r="Q29" i="8"/>
  <c r="R29" i="8"/>
  <c r="S29" i="8"/>
  <c r="T29" i="8"/>
  <c r="Q30" i="8"/>
  <c r="R30" i="8"/>
  <c r="T30" i="8"/>
  <c r="Q31" i="8"/>
  <c r="R31" i="8"/>
  <c r="S31" i="8"/>
  <c r="T31" i="8"/>
  <c r="Q32" i="8"/>
  <c r="R32" i="8"/>
  <c r="S32" i="8"/>
  <c r="T32" i="8"/>
  <c r="Q33" i="8"/>
  <c r="R33" i="8"/>
  <c r="S33" i="8"/>
  <c r="T33" i="8"/>
  <c r="Q34" i="8"/>
  <c r="R34" i="8"/>
  <c r="S34" i="8"/>
  <c r="T34" i="8"/>
  <c r="Q35" i="8"/>
  <c r="R35" i="8"/>
  <c r="S35" i="8"/>
  <c r="T35" i="8"/>
  <c r="R36" i="8"/>
  <c r="S36" i="8"/>
  <c r="T36" i="8"/>
  <c r="Q37" i="8"/>
  <c r="R37" i="8"/>
  <c r="S37" i="8"/>
  <c r="U38" i="8"/>
  <c r="Q39" i="8"/>
  <c r="T39" i="8"/>
  <c r="Q40" i="8"/>
  <c r="R40" i="8"/>
  <c r="S40" i="8"/>
  <c r="T40" i="8"/>
  <c r="Q41" i="8"/>
  <c r="R41" i="8"/>
  <c r="S41" i="8"/>
  <c r="T41" i="8"/>
  <c r="R42" i="8"/>
  <c r="S42" i="8"/>
  <c r="T42" i="8"/>
  <c r="Q43" i="8"/>
  <c r="S43" i="8"/>
  <c r="T43" i="8"/>
  <c r="Q44" i="8"/>
  <c r="R44" i="8"/>
  <c r="S44" i="8"/>
  <c r="T44" i="8"/>
  <c r="Q45" i="8"/>
  <c r="R45" i="8"/>
  <c r="S45" i="8"/>
  <c r="T45" i="8"/>
  <c r="Q46" i="8"/>
  <c r="R46" i="8"/>
  <c r="S46" i="8"/>
  <c r="T46" i="8"/>
  <c r="Q47" i="8"/>
  <c r="R47" i="8"/>
  <c r="S47" i="8"/>
  <c r="T47" i="8"/>
  <c r="Q48" i="8"/>
  <c r="R48" i="8"/>
  <c r="T48" i="8"/>
  <c r="Q49" i="8"/>
  <c r="R49" i="8"/>
  <c r="T49" i="8"/>
  <c r="R50" i="8"/>
  <c r="T50" i="8"/>
  <c r="S51" i="8"/>
  <c r="U51" i="8" s="1"/>
  <c r="U52" i="8"/>
  <c r="T53" i="8"/>
  <c r="Q54" i="8"/>
  <c r="R54" i="8"/>
  <c r="T54" i="8"/>
  <c r="Q55" i="8"/>
  <c r="R55" i="8"/>
  <c r="T55" i="8"/>
  <c r="Q56" i="8"/>
  <c r="T56" i="8"/>
  <c r="R57" i="8"/>
  <c r="T57" i="8"/>
  <c r="Q58" i="8"/>
  <c r="R58" i="8"/>
  <c r="S58" i="8"/>
  <c r="T58" i="8"/>
  <c r="Q59" i="8"/>
  <c r="R59" i="8"/>
  <c r="T59" i="8"/>
  <c r="Q60" i="8"/>
  <c r="T60" i="8"/>
  <c r="Q61" i="8"/>
  <c r="S61" i="8"/>
  <c r="T61" i="8"/>
  <c r="Q62" i="8"/>
  <c r="S62" i="8"/>
  <c r="T62" i="8"/>
  <c r="Q64" i="8"/>
  <c r="S64" i="8"/>
  <c r="Q66" i="8"/>
  <c r="R66" i="8"/>
  <c r="S66" i="8"/>
  <c r="Q67" i="8"/>
  <c r="R67" i="8"/>
  <c r="S67" i="8"/>
  <c r="Q68" i="8"/>
  <c r="R68" i="8"/>
  <c r="S68" i="8"/>
  <c r="T68" i="8"/>
  <c r="U65" i="8"/>
  <c r="R4" i="8"/>
  <c r="BY27" i="9" l="1"/>
  <c r="BY54" i="9"/>
  <c r="BY12" i="9"/>
  <c r="BY72" i="9"/>
  <c r="BY23" i="9"/>
  <c r="BY9" i="9"/>
  <c r="BY68" i="9"/>
  <c r="BY11" i="9"/>
  <c r="BY32" i="9"/>
  <c r="BY29" i="9"/>
  <c r="BY62" i="9"/>
  <c r="BY70" i="9"/>
  <c r="BY43" i="9"/>
  <c r="BY56" i="9"/>
  <c r="BY47" i="9"/>
  <c r="BY20" i="9"/>
  <c r="BY49" i="9"/>
  <c r="BY50" i="9"/>
  <c r="BY55" i="9"/>
  <c r="BY53" i="9"/>
  <c r="BY15" i="9"/>
  <c r="BY4" i="9"/>
  <c r="BY10" i="9"/>
  <c r="BY14" i="9"/>
  <c r="BY52" i="9"/>
  <c r="BY51" i="9"/>
  <c r="BY48" i="9"/>
  <c r="BY24" i="9"/>
  <c r="BY33" i="9"/>
  <c r="BY73" i="9"/>
  <c r="BY21" i="9"/>
  <c r="BY71" i="9"/>
  <c r="BY18" i="9"/>
  <c r="BY60" i="9"/>
  <c r="BY46" i="9"/>
  <c r="BY13" i="9"/>
  <c r="BY36" i="9"/>
  <c r="BY35" i="9"/>
  <c r="BY34" i="9"/>
  <c r="BY64" i="9"/>
  <c r="BY22" i="9"/>
  <c r="BY61" i="9"/>
  <c r="BY63" i="9"/>
  <c r="BY58" i="9"/>
  <c r="BY57" i="9"/>
  <c r="BY44" i="9"/>
  <c r="BY8" i="9"/>
  <c r="BY7" i="9"/>
  <c r="BY6" i="9"/>
  <c r="BY5" i="9"/>
  <c r="BY19" i="9"/>
  <c r="BY26" i="9"/>
  <c r="BY25" i="9"/>
  <c r="BY28" i="9"/>
  <c r="BY30" i="9"/>
  <c r="BY65" i="9"/>
  <c r="BY67" i="9"/>
  <c r="BY66" i="9"/>
  <c r="BY69" i="9"/>
  <c r="BY38" i="9"/>
  <c r="BY42" i="9"/>
  <c r="BY39" i="9"/>
  <c r="BY41" i="9"/>
  <c r="BY40" i="9"/>
  <c r="BY37" i="9"/>
  <c r="U11" i="8"/>
  <c r="U12" i="8"/>
  <c r="U17" i="8"/>
  <c r="U29" i="8"/>
  <c r="U23" i="8"/>
  <c r="U7" i="8"/>
  <c r="U5" i="8"/>
  <c r="U21" i="8"/>
  <c r="U19" i="8"/>
  <c r="U8" i="8"/>
  <c r="U39" i="8"/>
  <c r="U63" i="8"/>
  <c r="U57" i="8"/>
  <c r="U15" i="8"/>
  <c r="U42" i="8"/>
  <c r="U62" i="8"/>
  <c r="U66" i="8"/>
  <c r="U18" i="8"/>
  <c r="U60" i="8"/>
  <c r="U47" i="8"/>
  <c r="U20" i="8"/>
  <c r="U14" i="8"/>
  <c r="U44" i="8"/>
  <c r="U13" i="8"/>
  <c r="U68" i="8"/>
  <c r="U33" i="8"/>
  <c r="U16" i="8"/>
  <c r="U56" i="8"/>
  <c r="U43" i="8"/>
  <c r="U41" i="8"/>
  <c r="U35" i="8"/>
  <c r="U31" i="8"/>
  <c r="U27" i="8"/>
  <c r="U55" i="8"/>
  <c r="U49" i="8"/>
  <c r="U34" i="8"/>
  <c r="U26" i="8"/>
  <c r="U64" i="8"/>
  <c r="U61" i="8"/>
  <c r="U59" i="8"/>
  <c r="U53" i="8"/>
  <c r="U45" i="8"/>
  <c r="U37" i="8"/>
  <c r="U28" i="8"/>
  <c r="U4" i="8"/>
  <c r="U67" i="8"/>
  <c r="U40" i="8"/>
  <c r="U32" i="8"/>
  <c r="U22" i="8"/>
  <c r="U6" i="8"/>
  <c r="U36" i="8"/>
  <c r="U48" i="8"/>
  <c r="U46" i="8"/>
  <c r="U58" i="8"/>
  <c r="U50" i="8"/>
  <c r="U10" i="8"/>
  <c r="U54" i="8"/>
  <c r="U30" i="8"/>
  <c r="U9" i="8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51" i="16"/>
  <c r="L52" i="16"/>
  <c r="L53" i="16"/>
  <c r="L54" i="16"/>
  <c r="L55" i="16"/>
  <c r="E14" i="18" s="1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J5" i="16"/>
  <c r="K5" i="16"/>
  <c r="J6" i="16"/>
  <c r="K6" i="16"/>
  <c r="J7" i="16"/>
  <c r="K7" i="16"/>
  <c r="J8" i="16"/>
  <c r="K8" i="16"/>
  <c r="J9" i="16"/>
  <c r="K9" i="16"/>
  <c r="J10" i="16"/>
  <c r="J11" i="16"/>
  <c r="J12" i="16"/>
  <c r="K12" i="16"/>
  <c r="J13" i="16"/>
  <c r="K13" i="16"/>
  <c r="J14" i="16"/>
  <c r="K14" i="16"/>
  <c r="J15" i="16"/>
  <c r="K15" i="16"/>
  <c r="J16" i="16"/>
  <c r="K16" i="16"/>
  <c r="J17" i="16"/>
  <c r="J18" i="16"/>
  <c r="K18" i="16"/>
  <c r="J19" i="16"/>
  <c r="K19" i="16"/>
  <c r="J20" i="16"/>
  <c r="K20" i="16"/>
  <c r="J21" i="16"/>
  <c r="K21" i="16"/>
  <c r="J22" i="16"/>
  <c r="K22" i="16"/>
  <c r="J23" i="16"/>
  <c r="K23" i="16"/>
  <c r="K24" i="16"/>
  <c r="J25" i="16"/>
  <c r="J26" i="16"/>
  <c r="K26" i="16"/>
  <c r="J27" i="16"/>
  <c r="K27" i="16"/>
  <c r="J28" i="16"/>
  <c r="K28" i="16"/>
  <c r="J29" i="16"/>
  <c r="K29" i="16"/>
  <c r="J31" i="16"/>
  <c r="K31" i="16"/>
  <c r="J32" i="16"/>
  <c r="K32" i="16"/>
  <c r="J33" i="16"/>
  <c r="K33" i="16"/>
  <c r="J34" i="16"/>
  <c r="K34" i="16"/>
  <c r="J35" i="16"/>
  <c r="J37" i="16"/>
  <c r="J38" i="16"/>
  <c r="K38" i="16"/>
  <c r="J39" i="16"/>
  <c r="K39" i="16"/>
  <c r="J40" i="16"/>
  <c r="K40" i="16"/>
  <c r="J41" i="16"/>
  <c r="K41" i="16"/>
  <c r="J42" i="16"/>
  <c r="K42" i="16"/>
  <c r="K43" i="16"/>
  <c r="J44" i="16"/>
  <c r="K44" i="16"/>
  <c r="J45" i="16"/>
  <c r="K45" i="16"/>
  <c r="J46" i="16"/>
  <c r="K46" i="16"/>
  <c r="J47" i="16"/>
  <c r="K47" i="16"/>
  <c r="J48" i="16"/>
  <c r="J49" i="16"/>
  <c r="J51" i="16"/>
  <c r="K51" i="16"/>
  <c r="J52" i="16"/>
  <c r="K52" i="16"/>
  <c r="J53" i="16"/>
  <c r="K53" i="16"/>
  <c r="J54" i="16"/>
  <c r="K54" i="16"/>
  <c r="J55" i="16"/>
  <c r="K55" i="16"/>
  <c r="J56" i="16"/>
  <c r="J57" i="16"/>
  <c r="K57" i="16"/>
  <c r="J58" i="16"/>
  <c r="K58" i="16"/>
  <c r="J59" i="16"/>
  <c r="K59" i="16"/>
  <c r="J60" i="16"/>
  <c r="K60" i="16"/>
  <c r="J61" i="16"/>
  <c r="K61" i="16"/>
  <c r="K64" i="16"/>
  <c r="J65" i="16"/>
  <c r="K65" i="16"/>
  <c r="J66" i="16"/>
  <c r="K66" i="16"/>
  <c r="J67" i="16"/>
  <c r="K67" i="16"/>
  <c r="J68" i="16"/>
  <c r="K68" i="16"/>
  <c r="K4" i="16"/>
  <c r="J4" i="16"/>
  <c r="M46" i="16" l="1"/>
  <c r="E5" i="18" s="1"/>
  <c r="M38" i="16"/>
  <c r="M14" i="16"/>
  <c r="B12" i="18" s="1"/>
  <c r="M6" i="16"/>
  <c r="B4" i="18" s="1"/>
  <c r="M29" i="16"/>
  <c r="C14" i="18" s="1"/>
  <c r="M49" i="16"/>
  <c r="E8" i="18" s="1"/>
  <c r="M13" i="16"/>
  <c r="B11" i="18" s="1"/>
  <c r="M37" i="16"/>
  <c r="D9" i="18" s="1"/>
  <c r="M56" i="16"/>
  <c r="F2" i="18" s="1"/>
  <c r="M25" i="16"/>
  <c r="M23" i="16"/>
  <c r="C8" i="18" s="1"/>
  <c r="M11" i="16"/>
  <c r="B9" i="18" s="1"/>
  <c r="M53" i="16"/>
  <c r="E12" i="18" s="1"/>
  <c r="M33" i="16"/>
  <c r="D5" i="18" s="1"/>
  <c r="M9" i="16"/>
  <c r="B7" i="18" s="1"/>
  <c r="M42" i="16"/>
  <c r="D14" i="18" s="1"/>
  <c r="M62" i="16"/>
  <c r="F8" i="18" s="1"/>
  <c r="M61" i="16"/>
  <c r="F7" i="18" s="1"/>
  <c r="M52" i="16"/>
  <c r="M55" i="16"/>
  <c r="E14" i="24" s="1"/>
  <c r="M39" i="16"/>
  <c r="D11" i="18" s="1"/>
  <c r="M66" i="16"/>
  <c r="F12" i="18" s="1"/>
  <c r="M57" i="16"/>
  <c r="F3" i="18" s="1"/>
  <c r="M65" i="16"/>
  <c r="M16" i="16"/>
  <c r="B14" i="18" s="1"/>
  <c r="M54" i="16"/>
  <c r="E13" i="18" s="1"/>
  <c r="M47" i="16"/>
  <c r="E6" i="18" s="1"/>
  <c r="M15" i="16"/>
  <c r="B13" i="18" s="1"/>
  <c r="M45" i="16"/>
  <c r="E4" i="18" s="1"/>
  <c r="M41" i="16"/>
  <c r="D13" i="18" s="1"/>
  <c r="M34" i="16"/>
  <c r="D6" i="18" s="1"/>
  <c r="M30" i="16"/>
  <c r="D2" i="18" s="1"/>
  <c r="M26" i="16"/>
  <c r="C11" i="18" s="1"/>
  <c r="M22" i="16"/>
  <c r="C7" i="18" s="1"/>
  <c r="M21" i="16"/>
  <c r="C6" i="18" s="1"/>
  <c r="M17" i="16"/>
  <c r="C2" i="18" s="1"/>
  <c r="M44" i="16"/>
  <c r="E3" i="18" s="1"/>
  <c r="M50" i="16"/>
  <c r="E9" i="18" s="1"/>
  <c r="M68" i="16"/>
  <c r="F14" i="18" s="1"/>
  <c r="M60" i="16"/>
  <c r="F6" i="18" s="1"/>
  <c r="M64" i="16"/>
  <c r="F10" i="18" s="1"/>
  <c r="M19" i="16"/>
  <c r="C4" i="18" s="1"/>
  <c r="M7" i="16"/>
  <c r="B5" i="18" s="1"/>
  <c r="M67" i="16"/>
  <c r="F13" i="18" s="1"/>
  <c r="M63" i="16"/>
  <c r="F9" i="18" s="1"/>
  <c r="M48" i="16"/>
  <c r="E7" i="18" s="1"/>
  <c r="M18" i="16"/>
  <c r="C3" i="18" s="1"/>
  <c r="M10" i="16"/>
  <c r="B8" i="18" s="1"/>
  <c r="M40" i="16"/>
  <c r="D12" i="18" s="1"/>
  <c r="M59" i="16"/>
  <c r="F5" i="18" s="1"/>
  <c r="M32" i="16"/>
  <c r="D4" i="18" s="1"/>
  <c r="M24" i="16"/>
  <c r="M36" i="16"/>
  <c r="D8" i="18" s="1"/>
  <c r="M12" i="16"/>
  <c r="B10" i="18" s="1"/>
  <c r="M28" i="16"/>
  <c r="C13" i="18" s="1"/>
  <c r="M20" i="16"/>
  <c r="C5" i="18" s="1"/>
  <c r="M58" i="16"/>
  <c r="F4" i="18" s="1"/>
  <c r="M31" i="16"/>
  <c r="D3" i="18" s="1"/>
  <c r="M8" i="16"/>
  <c r="B6" i="18" s="1"/>
  <c r="M51" i="16"/>
  <c r="M43" i="16"/>
  <c r="M35" i="16"/>
  <c r="D7" i="18" s="1"/>
  <c r="M27" i="16"/>
  <c r="C12" i="18" s="1"/>
  <c r="M5" i="16"/>
  <c r="B3" i="18" s="1"/>
  <c r="M4" i="16"/>
  <c r="B2" i="18" l="1"/>
  <c r="B2" i="24"/>
  <c r="F10" i="24"/>
  <c r="C14" i="24"/>
  <c r="F4" i="24"/>
  <c r="B4" i="24"/>
  <c r="F8" i="24"/>
  <c r="C5" i="24"/>
  <c r="F14" i="24"/>
  <c r="E12" i="24"/>
  <c r="E5" i="24"/>
  <c r="C13" i="24"/>
  <c r="F7" i="24"/>
  <c r="E4" i="24"/>
  <c r="E10" i="18"/>
  <c r="E10" i="24"/>
  <c r="C11" i="24"/>
  <c r="F13" i="24"/>
  <c r="D12" i="24"/>
  <c r="C12" i="24"/>
  <c r="F9" i="24"/>
  <c r="E13" i="24"/>
  <c r="B5" i="24"/>
  <c r="E6" i="24"/>
  <c r="B11" i="24"/>
  <c r="B6" i="24"/>
  <c r="F6" i="24"/>
  <c r="C10" i="18"/>
  <c r="C10" i="24"/>
  <c r="F11" i="18"/>
  <c r="F11" i="24"/>
  <c r="F2" i="24"/>
  <c r="B13" i="24"/>
  <c r="E7" i="24"/>
  <c r="F5" i="24"/>
  <c r="C3" i="24"/>
  <c r="B14" i="24"/>
  <c r="E11" i="18"/>
  <c r="E11" i="24"/>
  <c r="D11" i="24"/>
  <c r="C8" i="24"/>
  <c r="B12" i="24"/>
  <c r="D14" i="24"/>
  <c r="B9" i="24"/>
  <c r="D5" i="24"/>
  <c r="E8" i="24"/>
  <c r="F3" i="24"/>
  <c r="D13" i="24"/>
  <c r="E3" i="24"/>
  <c r="F12" i="24"/>
  <c r="D9" i="24"/>
  <c r="E9" i="24"/>
  <c r="C9" i="18"/>
  <c r="C9" i="24"/>
  <c r="B3" i="24"/>
  <c r="D10" i="18"/>
  <c r="D10" i="24"/>
  <c r="C7" i="24"/>
  <c r="C6" i="24"/>
  <c r="D8" i="24"/>
  <c r="D4" i="24"/>
  <c r="C2" i="24"/>
  <c r="B8" i="24"/>
  <c r="B7" i="24"/>
  <c r="B10" i="24"/>
  <c r="C4" i="24"/>
  <c r="D7" i="24"/>
  <c r="D6" i="24"/>
  <c r="D3" i="24"/>
  <c r="D2" i="24"/>
  <c r="E2" i="18"/>
  <c r="E2" i="24"/>
</calcChain>
</file>

<file path=xl/sharedStrings.xml><?xml version="1.0" encoding="utf-8"?>
<sst xmlns="http://schemas.openxmlformats.org/spreadsheetml/2006/main" count="4723" uniqueCount="1380">
  <si>
    <t>Вторник</t>
  </si>
  <si>
    <t>Среда</t>
  </si>
  <si>
    <t>Четверг</t>
  </si>
  <si>
    <t>Пятница</t>
  </si>
  <si>
    <t>11А</t>
  </si>
  <si>
    <t>11Б</t>
  </si>
  <si>
    <t>11В</t>
  </si>
  <si>
    <t>105а</t>
  </si>
  <si>
    <t>Автодело</t>
  </si>
  <si>
    <t>день недели</t>
  </si>
  <si>
    <t>№ урока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</si>
  <si>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</si>
  <si>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</si>
  <si>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</si>
  <si>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</si>
  <si>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</si>
  <si>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</si>
  <si>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</si>
  <si>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</si>
  <si>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</si>
  <si>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</si>
  <si>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</si>
  <si>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</si>
  <si>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Понедельник</t>
  </si>
  <si>
    <t>Русский язык</t>
  </si>
  <si>
    <t>Информатика</t>
  </si>
  <si>
    <t>Математика</t>
  </si>
  <si>
    <t>Физическая культура</t>
  </si>
  <si>
    <t>Технология</t>
  </si>
  <si>
    <t>Литература</t>
  </si>
  <si>
    <t>Биология</t>
  </si>
  <si>
    <t>География</t>
  </si>
  <si>
    <t>История</t>
  </si>
  <si>
    <t>Физика</t>
  </si>
  <si>
    <t>ИЗО</t>
  </si>
  <si>
    <t>ОБЖ</t>
  </si>
  <si>
    <t>8А</t>
  </si>
  <si>
    <t>8Б</t>
  </si>
  <si>
    <t>8В</t>
  </si>
  <si>
    <t>8Г</t>
  </si>
  <si>
    <t>9А</t>
  </si>
  <si>
    <t>9Б</t>
  </si>
  <si>
    <t>9В</t>
  </si>
  <si>
    <t>9Г</t>
  </si>
  <si>
    <t>Химия</t>
  </si>
  <si>
    <t>7Д</t>
  </si>
  <si>
    <t>ИУП</t>
  </si>
  <si>
    <t xml:space="preserve">Кол-во
учеников </t>
  </si>
  <si>
    <t>Класс</t>
  </si>
  <si>
    <t>День недели/Урок</t>
  </si>
  <si>
    <t>класс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</si>
  <si>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</si>
  <si>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</si>
  <si>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</si>
  <si>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</si>
  <si>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</si>
  <si>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</si>
  <si>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</si>
  <si>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</si>
  <si>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</si>
  <si>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</si>
  <si>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</si>
  <si>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</si>
  <si>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3д</t>
  </si>
  <si>
    <t>Общество</t>
  </si>
  <si>
    <t>Родной язык</t>
  </si>
  <si>
    <t>404/205</t>
  </si>
  <si>
    <t>Английский язык
Спельникова/
Черкашина</t>
  </si>
  <si>
    <t>403/406</t>
  </si>
  <si>
    <t>Английский язык
Карагодина/
Фейзулаева</t>
  </si>
  <si>
    <t>301/302</t>
  </si>
  <si>
    <t>Английский язык
Спельникова/
Фейзулаева</t>
  </si>
  <si>
    <t>404/310</t>
  </si>
  <si>
    <t>406/310</t>
  </si>
  <si>
    <t>309/310</t>
  </si>
  <si>
    <t>105/310</t>
  </si>
  <si>
    <t>403/408</t>
  </si>
  <si>
    <t>104/216а</t>
  </si>
  <si>
    <t>403/310</t>
  </si>
  <si>
    <t>220/309</t>
  </si>
  <si>
    <t>404/405</t>
  </si>
  <si>
    <t>\\\\\\\\\\\\\\\\\\\\\\\\\\\\</t>
  </si>
  <si>
    <t>4м</t>
  </si>
  <si>
    <t>4ф</t>
  </si>
  <si>
    <t>Физическая культура
Кадуцкий/Холоденко</t>
  </si>
  <si>
    <t>5Д</t>
  </si>
  <si>
    <t>8Д</t>
  </si>
  <si>
    <t>ОДНКНР</t>
  </si>
  <si>
    <t>4д</t>
  </si>
  <si>
    <t>зал</t>
  </si>
  <si>
    <t>Родная литература</t>
  </si>
  <si>
    <t>310/309</t>
  </si>
  <si>
    <t>301\309</t>
  </si>
  <si>
    <t>Английский язык
Педько/Черкашина</t>
  </si>
  <si>
    <t>408/06</t>
  </si>
  <si>
    <t>408/406</t>
  </si>
  <si>
    <t>404/309</t>
  </si>
  <si>
    <t>Английский язык
Карагодина/Нарьян</t>
  </si>
  <si>
    <t>Английский язык
Каплина/Нарьян</t>
  </si>
  <si>
    <t>402/405</t>
  </si>
  <si>
    <t>Английский язык
Карагодина/
Федосова</t>
  </si>
  <si>
    <t>105а/309</t>
  </si>
  <si>
    <t>Английский язык
Воронина /Федосова</t>
  </si>
  <si>
    <t>115/309</t>
  </si>
  <si>
    <t>216А/104</t>
  </si>
  <si>
    <t>310/405</t>
  </si>
  <si>
    <t>114/405</t>
  </si>
  <si>
    <t>216а</t>
  </si>
  <si>
    <t>310/406</t>
  </si>
  <si>
    <t>104/216А</t>
  </si>
  <si>
    <t>Английский язык
Каплина/Черкашина</t>
  </si>
  <si>
    <t>306/406</t>
  </si>
  <si>
    <t>405/406</t>
  </si>
  <si>
    <t>Немецкий/ Английский язык
Кравец/Черкашина</t>
  </si>
  <si>
    <t>402/406</t>
  </si>
  <si>
    <t>404/406</t>
  </si>
  <si>
    <t>208Б</t>
  </si>
  <si>
    <t>208Б/406</t>
  </si>
  <si>
    <t>Английский язык
Фейзулаева/
Черкашина</t>
  </si>
  <si>
    <t>216/406</t>
  </si>
  <si>
    <t>Английский язык
Воронина/Черкашина</t>
  </si>
  <si>
    <t>300/406</t>
  </si>
  <si>
    <t>310/402</t>
  </si>
  <si>
    <t>105а/406</t>
  </si>
  <si>
    <t>105/406</t>
  </si>
  <si>
    <t>Английский язык
Спельникова/Педько</t>
  </si>
  <si>
    <t>408/403</t>
  </si>
  <si>
    <t>Английский язык
Воронина/Лаврушина</t>
  </si>
  <si>
    <t>105/110</t>
  </si>
  <si>
    <t>Рекр. 1 эт.</t>
  </si>
  <si>
    <t>310/403</t>
  </si>
  <si>
    <t>Английский/
Немецкий язык
Кравец/Спельникова</t>
  </si>
  <si>
    <t>Немейцкий/
Английский язык
Кравец/Фейзулаева</t>
  </si>
  <si>
    <t>404/207</t>
  </si>
  <si>
    <t>310/207</t>
  </si>
  <si>
    <t>407/310</t>
  </si>
  <si>
    <t>403/402</t>
  </si>
  <si>
    <t>ТИР</t>
  </si>
  <si>
    <t>310/208Б</t>
  </si>
  <si>
    <t>310/400В</t>
  </si>
  <si>
    <t>301/300</t>
  </si>
  <si>
    <t>307/309</t>
  </si>
  <si>
    <t>403/405</t>
  </si>
  <si>
    <t>301/405</t>
  </si>
  <si>
    <t>404/300</t>
  </si>
  <si>
    <t>Физическая культура Кадуцкий</t>
  </si>
  <si>
    <t>Английский язык
Кравец/Фейзулаева</t>
  </si>
  <si>
    <t>Физическая культура
Заболоцких</t>
  </si>
  <si>
    <t>Русский язык
Кузнецова</t>
  </si>
  <si>
    <t>Математика
Кузнецова</t>
  </si>
  <si>
    <t>Окружающий мир
Кузнецова</t>
  </si>
  <si>
    <t>Литературное чтение
Кузнецова</t>
  </si>
  <si>
    <t>Технология
Кузнецова</t>
  </si>
  <si>
    <t>Физическая культура
Кадуцкий</t>
  </si>
  <si>
    <t>Разговоры о важном
Кузнецова</t>
  </si>
  <si>
    <t>ИЗО
Пучкова</t>
  </si>
  <si>
    <t>Русский язык
(элективный курс)</t>
  </si>
  <si>
    <t>Информатика
(элективный курс)</t>
  </si>
  <si>
    <t>Математика
(элективный курс)</t>
  </si>
  <si>
    <t>Английский язык
(элективный курс)
Спельникова/Педько</t>
  </si>
  <si>
    <t>Английский язык
Лаврушина/Нарьян</t>
  </si>
  <si>
    <t>Разговоры о важном
Немкова</t>
  </si>
  <si>
    <t>300/301</t>
  </si>
  <si>
    <t>Спортивные игры
Сорокин</t>
  </si>
  <si>
    <t>Клуб путешевсивенников
Балахничева</t>
  </si>
  <si>
    <t>Клуб путешевсивенников
Крайнева</t>
  </si>
  <si>
    <t>Звездная грамматика/
Звездная чтение
Спельникова/Педько</t>
  </si>
  <si>
    <t>Робототехника
Карамышев</t>
  </si>
  <si>
    <t>Разговор о правильном питании
Сырцева</t>
  </si>
  <si>
    <t>Программирование Карамышев/
Разговор о правильном питании
Сырцева</t>
  </si>
  <si>
    <t>300/105</t>
  </si>
  <si>
    <t>Тропинка к своему я Щербакова</t>
  </si>
  <si>
    <t>Тропинка к своему я 
Щербакова</t>
  </si>
  <si>
    <t>Здорово быть здоровым
Степаненко</t>
  </si>
  <si>
    <t>Спортивная игры
Сорокин</t>
  </si>
  <si>
    <t>Рисую глазами художника
Ходырева</t>
  </si>
  <si>
    <t>Спортные игры
Сорокин</t>
  </si>
  <si>
    <t>рекр 1эт.</t>
  </si>
  <si>
    <t>Библ.</t>
  </si>
  <si>
    <t>Здорово быть здоровым
Жиркова</t>
  </si>
  <si>
    <t>Здорово быть здоровым
Сайненко</t>
  </si>
  <si>
    <t>300/216</t>
  </si>
  <si>
    <t>Умелые ручки
Зейналов</t>
  </si>
  <si>
    <t>Портфолио
Федосова</t>
  </si>
  <si>
    <t>Здорово быть здоровым
Халеева</t>
  </si>
  <si>
    <t>302/105</t>
  </si>
  <si>
    <t>Здорово быть здоровым
Николаенко</t>
  </si>
  <si>
    <t>Загадки русского языка
Сайненко</t>
  </si>
  <si>
    <t>Загадки русского языка
Степаненко</t>
  </si>
  <si>
    <t>За страницами учебника математики
Котельникова</t>
  </si>
  <si>
    <t>Наглядная геометрия
Котельникова</t>
  </si>
  <si>
    <t>За страницами учебника математики
Халеева</t>
  </si>
  <si>
    <t>Наглядная геометрия
Халеева</t>
  </si>
  <si>
    <t>За страницами учебника математики
Жиркова</t>
  </si>
  <si>
    <t>Наглядная геометрия
Жиркова</t>
  </si>
  <si>
    <t>Разговоры о важном
Сайненко</t>
  </si>
  <si>
    <t>Разговоры о важном
Степаненко</t>
  </si>
  <si>
    <t>Разговоры о важном
Николаенко</t>
  </si>
  <si>
    <t>Разговоры о важном
Халеева</t>
  </si>
  <si>
    <t>Разговоры о важном
Жиркова</t>
  </si>
  <si>
    <t>Разговоры о важном
Спельникова</t>
  </si>
  <si>
    <t>Разговоры о важном
Зейналова</t>
  </si>
  <si>
    <t>Разговоры о важном
Ликарчук</t>
  </si>
  <si>
    <t>Разговоры о важном
Холоденко</t>
  </si>
  <si>
    <t>Загадки русского языка
Зейналова</t>
  </si>
  <si>
    <t>Подготовка к ОГЭ по информатике
Светлова/
Болтенкова</t>
  </si>
  <si>
    <t>Рекр.2эт./110</t>
  </si>
  <si>
    <t>Физическая культура
Черникова</t>
  </si>
  <si>
    <t>Разговоры о важном
Отиашвили</t>
  </si>
  <si>
    <t>Русский язык
Отиашвили</t>
  </si>
  <si>
    <t>Математика
Отиашвили</t>
  </si>
  <si>
    <t>Литературное чтение
Отиашвили</t>
  </si>
  <si>
    <t>Окружающий мир
Отиашвили</t>
  </si>
  <si>
    <t>300/
406</t>
  </si>
  <si>
    <t>Разговоры о важном
Чефранова</t>
  </si>
  <si>
    <t>Разговоры о важном
Бубликова</t>
  </si>
  <si>
    <t>Математика
Бубликова</t>
  </si>
  <si>
    <t>Русский язык
Бубликова</t>
  </si>
  <si>
    <t>Литературное чтение
Бубликова</t>
  </si>
  <si>
    <t>Русский язык
Чефранова</t>
  </si>
  <si>
    <t>Математика
Чефранова</t>
  </si>
  <si>
    <t>Литературное чтение
Чефранова</t>
  </si>
  <si>
    <t>400В/105а</t>
  </si>
  <si>
    <t>Программирование
Светлова/
Болтенкова</t>
  </si>
  <si>
    <t xml:space="preserve">За страницами учебника математики
Власова </t>
  </si>
  <si>
    <t>Основы программирования
Светлова</t>
  </si>
  <si>
    <t>Основы программирования
Карамышев</t>
  </si>
  <si>
    <t>Основы программиррвания/
Знакомство с профессией "Кондитер"
Ястребинская</t>
  </si>
  <si>
    <t>Знакомство с профессией "Кондитер"
Ястребинская</t>
  </si>
  <si>
    <t>кафе</t>
  </si>
  <si>
    <t>Загадки русского языка
Радченко</t>
  </si>
  <si>
    <t>рекр. 2 эт</t>
  </si>
  <si>
    <t>За страницами учебника математики
Растворцева</t>
  </si>
  <si>
    <t>Умелые руки
Зейналов</t>
  </si>
  <si>
    <t>рекр 1 эт</t>
  </si>
  <si>
    <t>библ</t>
  </si>
  <si>
    <t>Спортивные игры
Заболоцких</t>
  </si>
  <si>
    <t>спорт зал</t>
  </si>
  <si>
    <t>Спортивные игры
Холоденко</t>
  </si>
  <si>
    <t>Занимательный немецкий
Кравец</t>
  </si>
  <si>
    <t>105А</t>
  </si>
  <si>
    <t>105А/
библ</t>
  </si>
  <si>
    <t>Биология
Полякова</t>
  </si>
  <si>
    <t>рекр 1эт</t>
  </si>
  <si>
    <t>Спортивные игры
Кадуцкий</t>
  </si>
  <si>
    <t>Наглядная геометрия
Растворцева</t>
  </si>
  <si>
    <t>Клуб путешественников
Крайнева</t>
  </si>
  <si>
    <t>Основы программирования
Светлова/
Болтенкова</t>
  </si>
  <si>
    <t>реур 1 эт</t>
  </si>
  <si>
    <t>Здорово быть здоровым
Спельникова</t>
  </si>
  <si>
    <t>Здорово быть здоровым
Зейналова</t>
  </si>
  <si>
    <t>Здорово быть здоровым
Ликарчук</t>
  </si>
  <si>
    <t>Здорово быть здоровым
Холоденко</t>
  </si>
  <si>
    <t>Разговоры о важном
Черкашина</t>
  </si>
  <si>
    <t>Разговоры о важном
Киях</t>
  </si>
  <si>
    <t>Разговоры о важном
Котельникова</t>
  </si>
  <si>
    <t>Разговоры о важном
Половнева</t>
  </si>
  <si>
    <t>Разговоры о важном
Ястребинская</t>
  </si>
  <si>
    <t>Библиот/
300</t>
  </si>
  <si>
    <r>
      <t xml:space="preserve">Занимательный немецкий
Киях/
</t>
    </r>
    <r>
      <rPr>
        <b/>
        <i/>
        <u/>
        <sz val="16"/>
        <rFont val="Times New Roman"/>
        <family val="1"/>
        <charset val="204"/>
      </rPr>
      <t>кружок "Юный медик"
Петричко</t>
    </r>
  </si>
  <si>
    <t>кружок "Юный медик"
Петричко</t>
  </si>
  <si>
    <t>ТехнологиЯ
Зейналов</t>
  </si>
  <si>
    <t>Загадки русского языка
Руденко</t>
  </si>
  <si>
    <t>Основы программирования на Python
Карамышев</t>
  </si>
  <si>
    <t>Разговоры о правильном питании
Сырцева</t>
  </si>
  <si>
    <t>Здорово быть здоровым
Киях</t>
  </si>
  <si>
    <t>Звездное чтение
Каплина</t>
  </si>
  <si>
    <t>Здорово быть здоровым
Черкашина</t>
  </si>
  <si>
    <t>За страницами учебника математики
Михайлова</t>
  </si>
  <si>
    <t>Здорово быть здоровым
Котельникова</t>
  </si>
  <si>
    <t>Основы программирования на Python
Светлова</t>
  </si>
  <si>
    <t>Здорово быть здоровым
Ястребинская</t>
  </si>
  <si>
    <t>История возникновения КВН-клубов
Балабанова</t>
  </si>
  <si>
    <t>акт зал</t>
  </si>
  <si>
    <t>Основы программирования на Python
Светлова/Болтенкова</t>
  </si>
  <si>
    <t>Занимательный немецкий
Киях</t>
  </si>
  <si>
    <t>Звездная грамматика
Черкашина</t>
  </si>
  <si>
    <t>Языковой портфель
Фейзулаева</t>
  </si>
  <si>
    <t>216/104</t>
  </si>
  <si>
    <t>Здорово быть здоровым
Половнева</t>
  </si>
  <si>
    <t>Клуб путешественников
Балахничева</t>
  </si>
  <si>
    <t>ТехнологиЯ
Зейналов/
Школа журналистики
Балабанова</t>
  </si>
  <si>
    <t>Школа журналистики
Балабанова</t>
  </si>
  <si>
    <t>Разговоры о важном
Кравец</t>
  </si>
  <si>
    <t>Разговоры о важном
Власова</t>
  </si>
  <si>
    <t>Разговоры о важном
Бакланова</t>
  </si>
  <si>
    <t>Разговоры о важном
Крайнева</t>
  </si>
  <si>
    <t>Разговоры о важном
Жигулина</t>
  </si>
  <si>
    <t>Из чего все сделано
Токарь</t>
  </si>
  <si>
    <t>Основы программирования на Python
Светлова/
Болтенкова</t>
  </si>
  <si>
    <t>Здорово быть здоровым
Власова</t>
  </si>
  <si>
    <t xml:space="preserve">Здорово быть здоровым
Бакланова </t>
  </si>
  <si>
    <t>Загадки русского языка
Жигулина</t>
  </si>
  <si>
    <t>Здорово быть здоровым
Кравец</t>
  </si>
  <si>
    <t>Поэты Белгородчины
Филатов</t>
  </si>
  <si>
    <t>За страницами учебника математики
Власова</t>
  </si>
  <si>
    <t>Загадки русского языка
Сорочединова</t>
  </si>
  <si>
    <t>Здорово быть здоровым
Крайнева</t>
  </si>
  <si>
    <t>Школа журналистик
Балабанова/
Поэты Белгородчины
Филатов</t>
  </si>
  <si>
    <t>303/рекр 1 эт</t>
  </si>
  <si>
    <t>Звездная грамматика
Лаврушина</t>
  </si>
  <si>
    <t>400В</t>
  </si>
  <si>
    <t>Разговоры о важном
Нарьян</t>
  </si>
  <si>
    <t>Разговоры о важном
Полякова</t>
  </si>
  <si>
    <t>Разговоры о важном
Федосова</t>
  </si>
  <si>
    <t>Разговоры о важном
Анохина</t>
  </si>
  <si>
    <t>Трудные вопросы математики
Халеева</t>
  </si>
  <si>
    <t>Спортивные игры
Черникова</t>
  </si>
  <si>
    <t>Власть над веществом
Токарь</t>
  </si>
  <si>
    <t>Подготовка к ОГЭ по биологии
Полякова</t>
  </si>
  <si>
    <t>рекр. 1 эт</t>
  </si>
  <si>
    <r>
      <t xml:space="preserve">Поэты Белгородчины
Филатов
</t>
    </r>
    <r>
      <rPr>
        <b/>
        <i/>
        <u/>
        <sz val="16"/>
        <rFont val="Times New Roman"/>
        <family val="1"/>
        <charset val="204"/>
      </rPr>
      <t>кружок "Юный медик"
Петричко</t>
    </r>
  </si>
  <si>
    <t>Подготовка к ОГЭ по математике
Котельникова</t>
  </si>
  <si>
    <t>Подготовка к ОГЭ по английскому языку
Лаврушина</t>
  </si>
  <si>
    <t>Здорово быть здоровым
Анохина</t>
  </si>
  <si>
    <t>Основы финансовой грамотности
Федосова</t>
  </si>
  <si>
    <t>За страницами учебника математики
Лакаткина</t>
  </si>
  <si>
    <t>Подготовка к ОГЭ по обществознанию
Анохина</t>
  </si>
  <si>
    <t>Подготовка к ОГЭ по обществознанию
Николаенко</t>
  </si>
  <si>
    <t>Подготовка к ОГЭ по русскому языку
Степаненко</t>
  </si>
  <si>
    <t>Избранные вопросы механики
Федорова</t>
  </si>
  <si>
    <t xml:space="preserve">
ЯстребинскаяЗнакомство с профессией "Кондитер"</t>
  </si>
  <si>
    <t>Подготовка к ОГЭ по русскому языку
Руденко</t>
  </si>
  <si>
    <t>Подготовка к ОГЭ по английскому языку
Карагодина</t>
  </si>
  <si>
    <t>Здорово быть здоровым
Федосова</t>
  </si>
  <si>
    <t>Подготовка к ОГЭ по русскому языку
Игнатенко</t>
  </si>
  <si>
    <t>Подготовка к ОГЭ по географии
Крайнева</t>
  </si>
  <si>
    <t>405/407</t>
  </si>
  <si>
    <t xml:space="preserve">
Подготовка к ОГЭ по истории
Анохина</t>
  </si>
  <si>
    <t>407/105</t>
  </si>
  <si>
    <t>Здорово быть здоровым
Нарьян</t>
  </si>
  <si>
    <t>Здорово быть здоровым
Полякова</t>
  </si>
  <si>
    <t>Рекр. 1эт.</t>
  </si>
  <si>
    <t>104/303</t>
  </si>
  <si>
    <t>Разговоры о важном
Божко</t>
  </si>
  <si>
    <t>Русский язык
Божко</t>
  </si>
  <si>
    <t>Математика
Божко</t>
  </si>
  <si>
    <t>Литературное чтение
Божко</t>
  </si>
  <si>
    <t>Окружающий мир
Божко</t>
  </si>
  <si>
    <t>Технология
Божко</t>
  </si>
  <si>
    <t>Разговоры о важном
Пашнева</t>
  </si>
  <si>
    <t>Русский язык
Пашнева</t>
  </si>
  <si>
    <t>Математика
Пашнева</t>
  </si>
  <si>
    <t>Окружающий мир
Пашнева</t>
  </si>
  <si>
    <t>Литературное чтение
Пашнева</t>
  </si>
  <si>
    <t>Русский язык
Константинова</t>
  </si>
  <si>
    <t>Разговоры о важном
Константинова</t>
  </si>
  <si>
    <t>Математика
Константинова</t>
  </si>
  <si>
    <t>Литературное чтение
Константинова</t>
  </si>
  <si>
    <t>Окружающий мир
Константинова</t>
  </si>
  <si>
    <t>Технология
Константинова</t>
  </si>
  <si>
    <t>Разговоры о важном
Чечина</t>
  </si>
  <si>
    <t>Русский язык
Чечина</t>
  </si>
  <si>
    <t>Математика
Чечина</t>
  </si>
  <si>
    <t>Литературное чтение
Чечина</t>
  </si>
  <si>
    <t>Окружающий мир
Чечина</t>
  </si>
  <si>
    <t>д+AY44+AO2:AR+AO2:AR26</t>
  </si>
  <si>
    <t>Разговоры о важном
Григорчук</t>
  </si>
  <si>
    <t>Разговоры о важном
Денисенко</t>
  </si>
  <si>
    <t>Разговоры о важном
Бабкина</t>
  </si>
  <si>
    <t>Разговоры о важном
Брязгунова</t>
  </si>
  <si>
    <t>Разговоры о важном
Савченко</t>
  </si>
  <si>
    <t>Русский язык
Савченко</t>
  </si>
  <si>
    <t>Математика
Савченко</t>
  </si>
  <si>
    <t>Физическая культура
Сорокин</t>
  </si>
  <si>
    <t>Литературное чтение
Савченко</t>
  </si>
  <si>
    <t>Окружающий мир
Савченко</t>
  </si>
  <si>
    <t>Технология
Савченко</t>
  </si>
  <si>
    <t>Английский язык
Педько Электронный/
Черкашина Онлайн</t>
  </si>
  <si>
    <t>Английский язык
Педько Онлайн/
Черкашина Электронный</t>
  </si>
  <si>
    <t>Английский язык
Воронина Онлайн/
Федосова Электронный</t>
  </si>
  <si>
    <t>Английский язык
Фейзулаева Онлайн/
Черкашина Электронный</t>
  </si>
  <si>
    <t>Английский язык
Каплина Онлайн/
Нарьян Электронный</t>
  </si>
  <si>
    <t>Немецкий язык/Английский язык
Кравец Онлайн/
Черкашина Электронный</t>
  </si>
  <si>
    <t>Английский язык
Федосова Онлайн/
Воронина Электронный</t>
  </si>
  <si>
    <t>Окружающий мир
Бабкина</t>
  </si>
  <si>
    <t>Литературное чтение
Бабкина</t>
  </si>
  <si>
    <t>Технология
Бабкина</t>
  </si>
  <si>
    <t xml:space="preserve">Экономика гр.4
Анохина
</t>
  </si>
  <si>
    <t>Окружающий мир
Чефранова</t>
  </si>
  <si>
    <t>Технология
Чефранова</t>
  </si>
  <si>
    <t>Русский язык
Бабкина</t>
  </si>
  <si>
    <t>Математика
Бабкина</t>
  </si>
  <si>
    <t>Русский язык
Брязгунова</t>
  </si>
  <si>
    <t>Математика
Брязгунова</t>
  </si>
  <si>
    <t>Литературное чтение
Брязгунова</t>
  </si>
  <si>
    <t>Окружающий мир
Брязгунова</t>
  </si>
  <si>
    <t>Технология
Брязгунова</t>
  </si>
  <si>
    <t>Английский язык
Лаврушина Онлайн/
Федосова Электронный</t>
  </si>
  <si>
    <t>Английский язык
Лаврушина Электронный/
Федосова Онлайн</t>
  </si>
  <si>
    <t>Английский язык
Карагодина Электр/
Нарьян Онлайн</t>
  </si>
  <si>
    <t>Технология
Девочки онлайн/
Мальчики электронный</t>
  </si>
  <si>
    <t>Английский язык/Немецкий язык
Каплина Электронный/
Кравец Онлайн</t>
  </si>
  <si>
    <t>Немецкий/
Английский язык
Киях Онлайн
1 раз в две недели/
Фейзулаева Электронный</t>
  </si>
  <si>
    <t>Немецкий/
Английский язык
Киях (1 раз в две недели)/
Черкашина</t>
  </si>
  <si>
    <t>Английский/
Немецкий язык
Черкашина/
Киях 1 раз в две недели</t>
  </si>
  <si>
    <t>Английский/
Немецкий язык
Фейзулаева Электронный/
Киях Онлайн
1 раз в две недели</t>
  </si>
  <si>
    <t>Английский
Немецкий язык
Воронина Электронный/
Киях Онлайн
1 раз в две недели</t>
  </si>
  <si>
    <t>Немецкий/
Английский язык
Киях 
(1 раз в недели)/
Черкашина</t>
  </si>
  <si>
    <t>Английский язык
Лаврушина Электронный/
Черкашина Онлайн</t>
  </si>
  <si>
    <t>Биология
1 раз в две недели</t>
  </si>
  <si>
    <t>Английский язык/Немецкий язык
Каплина Онлайн/
Кравец Электронный</t>
  </si>
  <si>
    <t>Английский язык
Лаврушина Онлайн/
Черкашина Электронный</t>
  </si>
  <si>
    <t>Английский/
Немецкий язык
Лаврушина Онлайн (Сферум)/
Киях 1 раз в две недели</t>
  </si>
  <si>
    <t>Английский язык
Фейзулаева Электронный/
Черкашина Онлайн</t>
  </si>
  <si>
    <t>Английский язык
Спельникова Онлайн/
Педько Электронный</t>
  </si>
  <si>
    <t xml:space="preserve">Английский язык
Карагодина Электронный/
Федосова Онлайн </t>
  </si>
  <si>
    <t>Английский язык
Карагодина Онлайн/
Федосова Электронный</t>
  </si>
  <si>
    <t>Физическая культура Черникова</t>
  </si>
  <si>
    <t>Общество
1 раз в две недели</t>
  </si>
  <si>
    <t>Английский язык
Федосова Онлайн/
Лаврушина Электронный</t>
  </si>
  <si>
    <t>Английский язык
Кравец/
Фейзулаева</t>
  </si>
  <si>
    <t>Английский язык
Фейзулаева/
Кравец</t>
  </si>
  <si>
    <t>Знакомство с профессией «Кондитер»
Ястребинская</t>
  </si>
  <si>
    <t>Трудные вопросы математики
Растворцева</t>
  </si>
  <si>
    <t>Программирование Болтенкова Онлайн/ 
Разговор о правильном питании
Сырцева Электронный</t>
  </si>
  <si>
    <t>Биология 
Полякова</t>
  </si>
  <si>
    <t>Звездное чтение
Нарьян/
Подготовка к ОГЭ по истории
Анохина</t>
  </si>
  <si>
    <t>Подготовка к ОГЭ по истории
Анохина/
Подготовка к ОГЭ по биологии
Полякова</t>
  </si>
  <si>
    <t xml:space="preserve">Программирование Карамышев </t>
  </si>
  <si>
    <t>Основы программирования
Карамышев/
Звездное чтение
Черкашина</t>
  </si>
  <si>
    <t>Звездная грамматика
Спельникова/
Основы программирования (группа 2)
Карамышев</t>
  </si>
  <si>
    <t>ИЗО
1 раз в две недели</t>
  </si>
  <si>
    <t>Немецкий/
Английский язык
Кравец Онлайн 
1 раз в две недели/
Спельникова
Электронный</t>
  </si>
  <si>
    <t>Немецкий/
Английский язык
Кравец Онлайн 
1 раз в две недели/
Фейзулаева
Электронный</t>
  </si>
  <si>
    <t>Немецкий/
Английский язык
Кравец Онлайн/
Черкашина
Электронный</t>
  </si>
  <si>
    <t>Английский язык
Спельникова Электронный/
Черкашина Онлайн</t>
  </si>
  <si>
    <t>Английский язык
Воронина онлайн/
Черкашина электронный</t>
  </si>
  <si>
    <t>Немецкий/
Английский язык
Киях 
1 раз в две недели 
онлайн/
Черкашина
электронный</t>
  </si>
  <si>
    <t>Английский язык
Карагодина электронный/
Фейзулаева
онлайн</t>
  </si>
  <si>
    <t>Английский/
Немецкий язык
Карагодина
каждую неделю/
Кравец
1 раз в две недели</t>
  </si>
  <si>
    <t>Физическая культура
1 раз в две недели</t>
  </si>
  <si>
    <t>Здорово быть здоровым
Жтгулина</t>
  </si>
  <si>
    <t>Музыка
1 раз в две недели</t>
  </si>
  <si>
    <t>Технология
Девочки/
Мальчики
 1 раз в две недели</t>
  </si>
  <si>
    <t>Технология
Девочки
 1 раз в две недели</t>
  </si>
  <si>
    <t>Технология
Девочки/
Мальчики 
1 раз в две недели</t>
  </si>
  <si>
    <t>Технология
Деовчки онлайн/
Мальчики электронный</t>
  </si>
  <si>
    <t>Технология
Девочки онлайн
кажду. неделю/
Мальчики онлайн
1 раз в две недели</t>
  </si>
  <si>
    <t>Технология
Девочки электронный/
Мальчики Онлайн
1 раз в две недели</t>
  </si>
  <si>
    <t>Технология
Девочки онлайн
каждую неделю/
Мальчики онлайн
1 раз в 2 недели</t>
  </si>
  <si>
    <t>Технология
Девочки онлайн
каждую неделю/
Мальчики онлайн
1 раз в две недели</t>
  </si>
  <si>
    <t>Технология
Девочки электронный/
Мальчики онлайн
1 раз в две недели</t>
  </si>
  <si>
    <t>Технология
Девочки онлайн
1 раз в две недели
с 12.04/
Мальчики электронный</t>
  </si>
  <si>
    <t>Технология
Девочки с 12.04/
Мальчики с 19.04
1 раз в две недели</t>
  </si>
  <si>
    <t>Технология
Девочки/
Мальчики онлайн
с 11.04
1 раз в две недели</t>
  </si>
  <si>
    <t>Технология 
Мальчики
1 раз в две недели
с 11.04</t>
  </si>
  <si>
    <t>Технология
Девочки онлайн
каждую неделю/
Мальчики онлайн
1 раз в две недели
с 11.04</t>
  </si>
  <si>
    <t>Технология
Девочки электронный/
Мальчики онлайн
1 раз в две недели
с 11.04</t>
  </si>
  <si>
    <t>Технология
Девочки
с 3.04/
Мальчики
1 раз в две недели</t>
  </si>
  <si>
    <t xml:space="preserve">Технология
</t>
  </si>
  <si>
    <t>Технология
Девочки онлайн
1 раз в две недели
с 3.04/
Мальчики электронный</t>
  </si>
  <si>
    <t>Музыка
1  раз в две недели</t>
  </si>
  <si>
    <t>Английский/
Немецкий язык
Карагодина электронный/
Кравец онлайн</t>
  </si>
  <si>
    <t>Технология
Девочки онлайн
каждую неделю/
Мальчики электронный</t>
  </si>
  <si>
    <t>Немецкий/
Английский язык
Кравец/
Фейзулаева
по карте урока 03.05.23
электронный</t>
  </si>
  <si>
    <t>Английский язык
Карагодина Онлайн/
Фейзулаева Электронный
25.04.23 онлайн Фейзулаева</t>
  </si>
  <si>
    <t>Русский язык
*27.04.23 электронный</t>
  </si>
  <si>
    <t>Русский язык
*28.04.23 электронный</t>
  </si>
  <si>
    <t>11М</t>
  </si>
  <si>
    <t>Физическая культура
Кадуцкий/
Холоденко</t>
  </si>
  <si>
    <t>Музыка
Зейналова</t>
  </si>
  <si>
    <t>ИЗО
Ходырева</t>
  </si>
  <si>
    <t>Технология
Пашнева</t>
  </si>
  <si>
    <t>6Д</t>
  </si>
  <si>
    <t>9Д</t>
  </si>
  <si>
    <t>Разговоры о важном
Педько</t>
  </si>
  <si>
    <t>Разговоры о важном
Лакаткина</t>
  </si>
  <si>
    <t>Разговоры о важном
Растворцева</t>
  </si>
  <si>
    <t>Разговоры о важном
Радченко</t>
  </si>
  <si>
    <t>Разговоры о важном
Руденко</t>
  </si>
  <si>
    <t>10А</t>
  </si>
  <si>
    <t>10Б</t>
  </si>
  <si>
    <t>10М</t>
  </si>
  <si>
    <t>Физическая культура
Сорокин/Черникова</t>
  </si>
  <si>
    <t>кол-во
учен</t>
  </si>
  <si>
    <t>Вт</t>
  </si>
  <si>
    <t>Ср</t>
  </si>
  <si>
    <t>Чт</t>
  </si>
  <si>
    <t>Пн</t>
  </si>
  <si>
    <t>Пт</t>
  </si>
  <si>
    <t>Всего</t>
  </si>
  <si>
    <t>5а</t>
  </si>
  <si>
    <t>5б</t>
  </si>
  <si>
    <t>5в</t>
  </si>
  <si>
    <t>5г</t>
  </si>
  <si>
    <t>5д</t>
  </si>
  <si>
    <t>6а</t>
  </si>
  <si>
    <t>6б</t>
  </si>
  <si>
    <t>6в</t>
  </si>
  <si>
    <t>6г</t>
  </si>
  <si>
    <t>6д</t>
  </si>
  <si>
    <t>7а</t>
  </si>
  <si>
    <t>7б</t>
  </si>
  <si>
    <t>7в</t>
  </si>
  <si>
    <t>7г</t>
  </si>
  <si>
    <t>8а</t>
  </si>
  <si>
    <t>8б</t>
  </si>
  <si>
    <t>8в</t>
  </si>
  <si>
    <t>8г</t>
  </si>
  <si>
    <t>8д</t>
  </si>
  <si>
    <t>9а</t>
  </si>
  <si>
    <t>9б</t>
  </si>
  <si>
    <t>9в</t>
  </si>
  <si>
    <t>9г</t>
  </si>
  <si>
    <t>9д</t>
  </si>
  <si>
    <t>Разговоры о важном
Юрченко</t>
  </si>
  <si>
    <t>Разговоры о важном
Лесных</t>
  </si>
  <si>
    <t>Разговоры о важном
Игнатович</t>
  </si>
  <si>
    <t>Русский язык
Игнатович</t>
  </si>
  <si>
    <t>Математика
Игнатович</t>
  </si>
  <si>
    <t>Литературное чтение 
Игнатович</t>
  </si>
  <si>
    <t>Окружающий мир
Игнатович</t>
  </si>
  <si>
    <t>Литературное чтение
Игнатович</t>
  </si>
  <si>
    <t>Технология
Игнатович</t>
  </si>
  <si>
    <t>Русский язык
Лесных</t>
  </si>
  <si>
    <t>Математика
Лесных</t>
  </si>
  <si>
    <t>Окружающий мир
Лесных</t>
  </si>
  <si>
    <t>Литературное чтение
Лесных</t>
  </si>
  <si>
    <t>Математика
Юрченко</t>
  </si>
  <si>
    <t>Русский язык
Юрченко</t>
  </si>
  <si>
    <t>Окружающий мир
Юрченко</t>
  </si>
  <si>
    <t>Математика
Денисенко</t>
  </si>
  <si>
    <t>Русский язык
Денисенко</t>
  </si>
  <si>
    <t>Математика
Немкова</t>
  </si>
  <si>
    <t>Русский язык
Немкова</t>
  </si>
  <si>
    <t>Математика
Григорчук</t>
  </si>
  <si>
    <t>Русский язык
Григорчук</t>
  </si>
  <si>
    <t>Литературное чтение
Юрченко</t>
  </si>
  <si>
    <t>Литературное чтение
Денисенко</t>
  </si>
  <si>
    <t>Литературное чтение
Немкова</t>
  </si>
  <si>
    <t>Литературное чтение
Григорчук</t>
  </si>
  <si>
    <t>Окружающий мир
Немкова</t>
  </si>
  <si>
    <t>Окружающий мир
Григорчук</t>
  </si>
  <si>
    <t>Окружающий мир
Денисенко</t>
  </si>
  <si>
    <t>Технология
Немкова</t>
  </si>
  <si>
    <t>Технология
Юрченко</t>
  </si>
  <si>
    <t>Английский язык
Воронина/Крамская</t>
  </si>
  <si>
    <t>Английский язык
Крамская/Лаврушина</t>
  </si>
  <si>
    <t>Разговоры о важном
Крамская</t>
  </si>
  <si>
    <t>ОРКСЭ
Белоусов</t>
  </si>
  <si>
    <t>Технология
Денисенко</t>
  </si>
  <si>
    <t>Технология
Григорчук</t>
  </si>
  <si>
    <t>1а</t>
  </si>
  <si>
    <t>1б</t>
  </si>
  <si>
    <t>1в</t>
  </si>
  <si>
    <t>1г</t>
  </si>
  <si>
    <t>не более</t>
  </si>
  <si>
    <t>Урок</t>
  </si>
  <si>
    <t>Перемена</t>
  </si>
  <si>
    <t>Время окончания
урока</t>
  </si>
  <si>
    <t>Английский язык
Крамская/Кравец</t>
  </si>
  <si>
    <t>Английский язык
Крамская/-</t>
  </si>
  <si>
    <t>Английский язык
Крамская/Спельникова</t>
  </si>
  <si>
    <t>Английский язык
Крамская/Воронина</t>
  </si>
  <si>
    <t>Классы здания старшей школы</t>
  </si>
  <si>
    <t>Классы здания
 начальной школы</t>
  </si>
  <si>
    <t>1А, 1Б, 1Г, 2А, 2Б</t>
  </si>
  <si>
    <t>2В, 3А, 3Б, 3В, 3Г</t>
  </si>
  <si>
    <t>4А, 4В, 4Д</t>
  </si>
  <si>
    <t>1В, 2Г, 5ые, 8Б, 9ые, 10ые, 11ые</t>
  </si>
  <si>
    <t>3Д, 5ые, 8Б, 9ые, 10ые, 11ые</t>
  </si>
  <si>
    <t>3Д, 6ые, 7ые, 8А,В,Г,Д</t>
  </si>
  <si>
    <t>4Б, 4Г,6ые,7ые,8А,В,Г,Д</t>
  </si>
  <si>
    <t>Библиотека</t>
  </si>
  <si>
    <t>Реак.1эт</t>
  </si>
  <si>
    <t>208а</t>
  </si>
  <si>
    <t>реак.2эт</t>
  </si>
  <si>
    <t>актовый</t>
  </si>
  <si>
    <t>3Д, 4Б, 4Г, 4А, 4В, 4Д, 6ые, 7ые, 8А,В,Г,Д</t>
  </si>
  <si>
    <t>3Д, 4Б, 4Г, 4А, 4В, 4Д,6ые, 7ые, 8А,В,Г,Д</t>
  </si>
  <si>
    <t>10а</t>
  </si>
  <si>
    <t>10б</t>
  </si>
  <si>
    <t>10м</t>
  </si>
  <si>
    <t>11а</t>
  </si>
  <si>
    <t>11б</t>
  </si>
  <si>
    <t>11в</t>
  </si>
  <si>
    <t>11м</t>
  </si>
  <si>
    <t>113
109</t>
  </si>
  <si>
    <t>Мвтематика
Пашнева</t>
  </si>
  <si>
    <t>112
109</t>
  </si>
  <si>
    <t>14
12</t>
  </si>
  <si>
    <t>Технология
Чечина</t>
  </si>
  <si>
    <t>акт
зал</t>
  </si>
  <si>
    <t>Окружающий мир
Бубликова</t>
  </si>
  <si>
    <t>110
109</t>
  </si>
  <si>
    <t>Технология
Лесных</t>
  </si>
  <si>
    <t>каб</t>
  </si>
  <si>
    <t>2 поток</t>
  </si>
  <si>
    <t>тир</t>
  </si>
  <si>
    <t>Литература
Сорояединова
204</t>
  </si>
  <si>
    <t>Физика 5
Федорова
213</t>
  </si>
  <si>
    <t>Россия - мои горизонты
Сорочединова
204</t>
  </si>
  <si>
    <t>Россия - мои горизонты
Балахничева
202</t>
  </si>
  <si>
    <t>Россия - мои горизонты
Черненькая
218</t>
  </si>
  <si>
    <t>Россия - мои горизонты
Степаненко</t>
  </si>
  <si>
    <t>Россия - мои горизонты
Николаенко</t>
  </si>
  <si>
    <t>Россия - мои горизонты
Халеева</t>
  </si>
  <si>
    <t>Россия - мои горизонты
Жиркова</t>
  </si>
  <si>
    <t>Россия - мои горизонты
Спельникова</t>
  </si>
  <si>
    <t>Россия - мои горизонты
Зейналова</t>
  </si>
  <si>
    <t>Россия - мои горизонты
Ликарчук</t>
  </si>
  <si>
    <t>Россия - мои горизонты
Холоденко</t>
  </si>
  <si>
    <t>Россия - мои горизонты
Черкашина</t>
  </si>
  <si>
    <t>Россия - мои горизонты
Крамская</t>
  </si>
  <si>
    <t>Россия - мои горизонты
Котельникова</t>
  </si>
  <si>
    <t>Россия - мои горизонты
Половнева</t>
  </si>
  <si>
    <t>Россия - мои горизонты
Ястребинская</t>
  </si>
  <si>
    <t>Россия - мои горизонты
Кравец</t>
  </si>
  <si>
    <t>Россия - мои горизонты
Власова</t>
  </si>
  <si>
    <t>Россия - мои горизонты
Бакланова</t>
  </si>
  <si>
    <t>Россия - мои горизонты
Крайнева</t>
  </si>
  <si>
    <t>Россия - мои горизонты
Жигулина</t>
  </si>
  <si>
    <t>ОБЖ
Донцов
ОБЖ</t>
  </si>
  <si>
    <r>
      <rPr>
        <b/>
        <sz val="22"/>
        <color theme="1"/>
        <rFont val="Times New Roman"/>
        <family val="1"/>
        <charset val="204"/>
      </rPr>
      <t>Русский язык</t>
    </r>
    <r>
      <rPr>
        <b/>
        <sz val="18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>Сорочединова</t>
    </r>
  </si>
  <si>
    <r>
      <rPr>
        <b/>
        <sz val="22"/>
        <color theme="1"/>
        <rFont val="Times New Roman"/>
        <family val="1"/>
        <charset val="204"/>
      </rPr>
      <t>Математика</t>
    </r>
    <r>
      <rPr>
        <b/>
        <sz val="18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>Михайлова</t>
    </r>
  </si>
  <si>
    <r>
      <rPr>
        <b/>
        <sz val="22"/>
        <color theme="1"/>
        <rFont val="Times New Roman"/>
        <family val="1"/>
        <charset val="204"/>
      </rPr>
      <t>Физика</t>
    </r>
    <r>
      <rPr>
        <b/>
        <sz val="18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>Лютенко</t>
    </r>
  </si>
  <si>
    <r>
      <rPr>
        <b/>
        <sz val="22"/>
        <color theme="1"/>
        <rFont val="Times New Roman"/>
        <family val="1"/>
        <charset val="204"/>
      </rPr>
      <t>Химия</t>
    </r>
    <r>
      <rPr>
        <b/>
        <sz val="18"/>
        <color theme="1"/>
        <rFont val="Times New Roman"/>
        <family val="1"/>
        <charset val="204"/>
      </rPr>
      <t xml:space="preserve">
Токарь</t>
    </r>
  </si>
  <si>
    <r>
      <rPr>
        <b/>
        <sz val="22"/>
        <color theme="1"/>
        <rFont val="Times New Roman"/>
        <family val="1"/>
        <charset val="204"/>
      </rPr>
      <t>Математика</t>
    </r>
    <r>
      <rPr>
        <b/>
        <sz val="16"/>
        <color theme="1"/>
        <rFont val="Times New Roman"/>
        <family val="1"/>
        <charset val="204"/>
      </rPr>
      <t xml:space="preserve">
Власова</t>
    </r>
  </si>
  <si>
    <r>
      <rPr>
        <b/>
        <sz val="20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Карагодина/Федосова</t>
    </r>
  </si>
  <si>
    <r>
      <rPr>
        <b/>
        <sz val="22"/>
        <color theme="1"/>
        <rFont val="Times New Roman"/>
        <family val="1"/>
        <charset val="204"/>
      </rPr>
      <t>Биология</t>
    </r>
    <r>
      <rPr>
        <b/>
        <sz val="16"/>
        <color theme="1"/>
        <rFont val="Times New Roman"/>
        <family val="1"/>
        <charset val="204"/>
      </rPr>
      <t xml:space="preserve">
Половнева</t>
    </r>
  </si>
  <si>
    <r>
      <rPr>
        <b/>
        <sz val="22"/>
        <color theme="1"/>
        <rFont val="Times New Roman"/>
        <family val="1"/>
        <charset val="204"/>
      </rPr>
      <t>Русский язык</t>
    </r>
    <r>
      <rPr>
        <b/>
        <sz val="16"/>
        <color theme="1"/>
        <rFont val="Times New Roman"/>
        <family val="1"/>
        <charset val="204"/>
      </rPr>
      <t xml:space="preserve">
Шопинская</t>
    </r>
  </si>
  <si>
    <r>
      <rPr>
        <b/>
        <sz val="22"/>
        <color theme="1"/>
        <rFont val="Times New Roman"/>
        <family val="1"/>
        <charset val="204"/>
      </rPr>
      <t>Русский язык</t>
    </r>
    <r>
      <rPr>
        <b/>
        <sz val="16"/>
        <color theme="1"/>
        <rFont val="Times New Roman"/>
        <family val="1"/>
        <charset val="204"/>
      </rPr>
      <t xml:space="preserve">
Бакланова</t>
    </r>
  </si>
  <si>
    <r>
      <rPr>
        <b/>
        <sz val="22"/>
        <color theme="1"/>
        <rFont val="Times New Roman"/>
        <family val="1"/>
        <charset val="204"/>
      </rPr>
      <t>Литература</t>
    </r>
    <r>
      <rPr>
        <b/>
        <sz val="16"/>
        <color theme="1"/>
        <rFont val="Times New Roman"/>
        <family val="1"/>
        <charset val="204"/>
      </rPr>
      <t xml:space="preserve">
Бакланова</t>
    </r>
  </si>
  <si>
    <r>
      <rPr>
        <b/>
        <sz val="22"/>
        <color theme="1"/>
        <rFont val="Times New Roman"/>
        <family val="1"/>
        <charset val="204"/>
      </rPr>
      <t>Русский язык</t>
    </r>
    <r>
      <rPr>
        <b/>
        <sz val="16"/>
        <color theme="1"/>
        <rFont val="Times New Roman"/>
        <family val="1"/>
        <charset val="204"/>
      </rPr>
      <t xml:space="preserve">
Жигулина</t>
    </r>
  </si>
  <si>
    <r>
      <rPr>
        <b/>
        <sz val="22"/>
        <color theme="1"/>
        <rFont val="Times New Roman"/>
        <family val="1"/>
        <charset val="204"/>
      </rPr>
      <t>Литература</t>
    </r>
    <r>
      <rPr>
        <b/>
        <sz val="16"/>
        <color theme="1"/>
        <rFont val="Times New Roman"/>
        <family val="1"/>
        <charset val="204"/>
      </rPr>
      <t xml:space="preserve">
Жигулина</t>
    </r>
  </si>
  <si>
    <r>
      <rPr>
        <b/>
        <sz val="22"/>
        <color theme="1"/>
        <rFont val="Times New Roman"/>
        <family val="1"/>
        <charset val="204"/>
      </rPr>
      <t>Математика</t>
    </r>
    <r>
      <rPr>
        <b/>
        <sz val="18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>Лакаткина</t>
    </r>
  </si>
  <si>
    <r>
      <rPr>
        <b/>
        <sz val="22"/>
        <color theme="1"/>
        <rFont val="Times New Roman"/>
        <family val="1"/>
        <charset val="204"/>
      </rPr>
      <t>Математика</t>
    </r>
    <r>
      <rPr>
        <b/>
        <sz val="16"/>
        <color theme="1"/>
        <rFont val="Times New Roman"/>
        <family val="1"/>
        <charset val="204"/>
      </rPr>
      <t xml:space="preserve">
Котельникова</t>
    </r>
  </si>
  <si>
    <r>
      <rPr>
        <b/>
        <sz val="22"/>
        <color theme="1"/>
        <rFont val="Times New Roman"/>
        <family val="1"/>
        <charset val="204"/>
      </rPr>
      <t>Родной язык</t>
    </r>
    <r>
      <rPr>
        <b/>
        <sz val="16"/>
        <color theme="1"/>
        <rFont val="Times New Roman"/>
        <family val="1"/>
        <charset val="204"/>
      </rPr>
      <t xml:space="preserve">
Руденко</t>
    </r>
  </si>
  <si>
    <r>
      <rPr>
        <b/>
        <sz val="22"/>
        <color theme="1"/>
        <rFont val="Times New Roman"/>
        <family val="1"/>
        <charset val="204"/>
      </rPr>
      <t>Литература</t>
    </r>
    <r>
      <rPr>
        <b/>
        <sz val="18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>Сорочединова</t>
    </r>
  </si>
  <si>
    <r>
      <rPr>
        <b/>
        <sz val="22"/>
        <color theme="1"/>
        <rFont val="Times New Roman"/>
        <family val="1"/>
        <charset val="204"/>
      </rPr>
      <t>География</t>
    </r>
    <r>
      <rPr>
        <b/>
        <sz val="16"/>
        <color theme="1"/>
        <rFont val="Times New Roman"/>
        <family val="1"/>
        <charset val="204"/>
      </rPr>
      <t xml:space="preserve">
Крайнева</t>
    </r>
  </si>
  <si>
    <r>
      <rPr>
        <b/>
        <sz val="22"/>
        <color theme="1"/>
        <rFont val="Times New Roman"/>
        <family val="1"/>
        <charset val="204"/>
      </rPr>
      <t>Математика</t>
    </r>
    <r>
      <rPr>
        <b/>
        <sz val="16"/>
        <color theme="1"/>
        <rFont val="Times New Roman"/>
        <family val="1"/>
        <charset val="204"/>
      </rPr>
      <t xml:space="preserve">
Лакаткина</t>
    </r>
  </si>
  <si>
    <r>
      <rPr>
        <b/>
        <sz val="22"/>
        <color theme="1"/>
        <rFont val="Times New Roman"/>
        <family val="1"/>
        <charset val="204"/>
      </rPr>
      <t>Математика</t>
    </r>
    <r>
      <rPr>
        <b/>
        <sz val="16"/>
        <color theme="1"/>
        <rFont val="Times New Roman"/>
        <family val="1"/>
        <charset val="204"/>
      </rPr>
      <t xml:space="preserve">
Растворцева</t>
    </r>
  </si>
  <si>
    <r>
      <rPr>
        <b/>
        <sz val="22"/>
        <color theme="1"/>
        <rFont val="Times New Roman"/>
        <family val="1"/>
        <charset val="204"/>
      </rPr>
      <t>Русский язык</t>
    </r>
    <r>
      <rPr>
        <b/>
        <sz val="16"/>
        <color theme="1"/>
        <rFont val="Times New Roman"/>
        <family val="1"/>
        <charset val="204"/>
      </rPr>
      <t xml:space="preserve">
Радченко</t>
    </r>
  </si>
  <si>
    <r>
      <rPr>
        <b/>
        <sz val="22"/>
        <color theme="1"/>
        <rFont val="Times New Roman"/>
        <family val="1"/>
        <charset val="204"/>
      </rPr>
      <t>Русский язык</t>
    </r>
    <r>
      <rPr>
        <b/>
        <sz val="16"/>
        <color theme="1"/>
        <rFont val="Times New Roman"/>
        <family val="1"/>
        <charset val="204"/>
      </rPr>
      <t xml:space="preserve">
Руденко</t>
    </r>
  </si>
  <si>
    <r>
      <rPr>
        <b/>
        <sz val="22"/>
        <color theme="1"/>
        <rFont val="Times New Roman"/>
        <family val="1"/>
        <charset val="204"/>
      </rPr>
      <t>История</t>
    </r>
    <r>
      <rPr>
        <b/>
        <sz val="16"/>
        <color theme="1"/>
        <rFont val="Times New Roman"/>
        <family val="1"/>
        <charset val="204"/>
      </rPr>
      <t xml:space="preserve">
Паутова</t>
    </r>
  </si>
  <si>
    <r>
      <rPr>
        <b/>
        <sz val="22"/>
        <color theme="1"/>
        <rFont val="Times New Roman"/>
        <family val="1"/>
        <charset val="204"/>
      </rPr>
      <t>Литература</t>
    </r>
    <r>
      <rPr>
        <b/>
        <sz val="16"/>
        <color theme="1"/>
        <rFont val="Times New Roman"/>
        <family val="1"/>
        <charset val="204"/>
      </rPr>
      <t xml:space="preserve">
Радченко</t>
    </r>
  </si>
  <si>
    <r>
      <rPr>
        <b/>
        <sz val="22"/>
        <color theme="1"/>
        <rFont val="Times New Roman"/>
        <family val="1"/>
        <charset val="204"/>
      </rPr>
      <t>Математика</t>
    </r>
    <r>
      <rPr>
        <b/>
        <sz val="16"/>
        <color theme="1"/>
        <rFont val="Times New Roman"/>
        <family val="1"/>
        <charset val="204"/>
      </rPr>
      <t xml:space="preserve">
Михайлова</t>
    </r>
  </si>
  <si>
    <r>
      <rPr>
        <b/>
        <sz val="22"/>
        <color theme="1"/>
        <rFont val="Times New Roman"/>
        <family val="1"/>
        <charset val="204"/>
      </rPr>
      <t>Математика</t>
    </r>
    <r>
      <rPr>
        <b/>
        <sz val="16"/>
        <color theme="1"/>
        <rFont val="Times New Roman"/>
        <family val="1"/>
        <charset val="204"/>
      </rPr>
      <t xml:space="preserve">
Халеева</t>
    </r>
  </si>
  <si>
    <r>
      <rPr>
        <b/>
        <sz val="22"/>
        <color theme="1"/>
        <rFont val="Times New Roman"/>
        <family val="1"/>
        <charset val="204"/>
      </rPr>
      <t>Технология</t>
    </r>
    <r>
      <rPr>
        <b/>
        <sz val="16"/>
        <color theme="1"/>
        <rFont val="Times New Roman"/>
        <family val="1"/>
        <charset val="204"/>
      </rPr>
      <t xml:space="preserve">
Сырцева/Ястребинская</t>
    </r>
  </si>
  <si>
    <r>
      <t xml:space="preserve">Технология
</t>
    </r>
    <r>
      <rPr>
        <b/>
        <sz val="16"/>
        <color theme="1"/>
        <rFont val="Times New Roman"/>
        <family val="1"/>
        <charset val="204"/>
      </rPr>
      <t>Сырцева/Ястребинская</t>
    </r>
  </si>
  <si>
    <r>
      <rPr>
        <b/>
        <sz val="20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Педько/Воронина</t>
    </r>
  </si>
  <si>
    <r>
      <rPr>
        <b/>
        <sz val="22"/>
        <color theme="1"/>
        <rFont val="Times New Roman"/>
        <family val="1"/>
        <charset val="204"/>
      </rPr>
      <t>Русский язык</t>
    </r>
    <r>
      <rPr>
        <b/>
        <sz val="16"/>
        <color theme="1"/>
        <rFont val="Times New Roman"/>
        <family val="1"/>
        <charset val="204"/>
      </rPr>
      <t xml:space="preserve">
Степаненко</t>
    </r>
  </si>
  <si>
    <r>
      <rPr>
        <b/>
        <sz val="22"/>
        <color theme="1"/>
        <rFont val="Times New Roman"/>
        <family val="1"/>
        <charset val="204"/>
      </rPr>
      <t>Литература</t>
    </r>
    <r>
      <rPr>
        <b/>
        <sz val="16"/>
        <color theme="1"/>
        <rFont val="Times New Roman"/>
        <family val="1"/>
        <charset val="204"/>
      </rPr>
      <t xml:space="preserve">
Степаненко</t>
    </r>
  </si>
  <si>
    <r>
      <rPr>
        <b/>
        <sz val="22"/>
        <color theme="1"/>
        <rFont val="Times New Roman"/>
        <family val="1"/>
        <charset val="204"/>
      </rPr>
      <t>Физика</t>
    </r>
    <r>
      <rPr>
        <b/>
        <sz val="16"/>
        <color theme="1"/>
        <rFont val="Times New Roman"/>
        <family val="1"/>
        <charset val="204"/>
      </rPr>
      <t xml:space="preserve">
Федорова</t>
    </r>
  </si>
  <si>
    <r>
      <rPr>
        <b/>
        <sz val="22"/>
        <color theme="1"/>
        <rFont val="Times New Roman"/>
        <family val="1"/>
        <charset val="204"/>
      </rPr>
      <t>Химия</t>
    </r>
    <r>
      <rPr>
        <b/>
        <sz val="16"/>
        <color theme="1"/>
        <rFont val="Times New Roman"/>
        <family val="1"/>
        <charset val="204"/>
      </rPr>
      <t xml:space="preserve">
Токарь</t>
    </r>
  </si>
  <si>
    <r>
      <t xml:space="preserve">Биология
</t>
    </r>
    <r>
      <rPr>
        <b/>
        <sz val="16"/>
        <color theme="1"/>
        <rFont val="Times New Roman"/>
        <family val="1"/>
        <charset val="204"/>
      </rPr>
      <t>Половнева</t>
    </r>
  </si>
  <si>
    <r>
      <rPr>
        <b/>
        <sz val="22"/>
        <color theme="1"/>
        <rFont val="Times New Roman"/>
        <family val="1"/>
        <charset val="204"/>
      </rPr>
      <t>Литература</t>
    </r>
    <r>
      <rPr>
        <b/>
        <sz val="16"/>
        <color theme="1"/>
        <rFont val="Times New Roman"/>
        <family val="1"/>
        <charset val="204"/>
      </rPr>
      <t xml:space="preserve">
Шопинская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</si>
  <si>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Спельникова/Черкашина</t>
    </r>
  </si>
  <si>
    <r>
      <rPr>
        <b/>
        <sz val="22"/>
        <color theme="1"/>
        <rFont val="Times New Roman"/>
        <family val="1"/>
        <charset val="204"/>
      </rPr>
      <t>Русский язык</t>
    </r>
    <r>
      <rPr>
        <b/>
        <sz val="16"/>
        <color theme="1"/>
        <rFont val="Times New Roman"/>
        <family val="1"/>
        <charset val="204"/>
      </rPr>
      <t xml:space="preserve">
Сорочединова</t>
    </r>
  </si>
  <si>
    <r>
      <rPr>
        <b/>
        <sz val="22"/>
        <color theme="1"/>
        <rFont val="Times New Roman"/>
        <family val="1"/>
        <charset val="204"/>
      </rPr>
      <t>История</t>
    </r>
    <r>
      <rPr>
        <b/>
        <sz val="16"/>
        <color theme="1"/>
        <rFont val="Times New Roman"/>
        <family val="1"/>
        <charset val="204"/>
      </rPr>
      <t xml:space="preserve">
Ликарчук</t>
    </r>
  </si>
  <si>
    <r>
      <rPr>
        <b/>
        <sz val="22"/>
        <color theme="1"/>
        <rFont val="Times New Roman"/>
        <family val="1"/>
        <charset val="204"/>
      </rPr>
      <t>Математика</t>
    </r>
    <r>
      <rPr>
        <b/>
        <sz val="16"/>
        <color theme="1"/>
        <rFont val="Times New Roman"/>
        <family val="1"/>
        <charset val="204"/>
      </rPr>
      <t xml:space="preserve">
Жиркова</t>
    </r>
  </si>
  <si>
    <r>
      <rPr>
        <b/>
        <sz val="22"/>
        <color theme="1"/>
        <rFont val="Times New Roman"/>
        <family val="1"/>
        <charset val="204"/>
      </rPr>
      <t>Литература</t>
    </r>
    <r>
      <rPr>
        <b/>
        <sz val="16"/>
        <color theme="1"/>
        <rFont val="Times New Roman"/>
        <family val="1"/>
        <charset val="204"/>
      </rPr>
      <t xml:space="preserve">
Зейналова</t>
    </r>
  </si>
  <si>
    <r>
      <rPr>
        <b/>
        <sz val="22"/>
        <color theme="1"/>
        <rFont val="Times New Roman"/>
        <family val="1"/>
        <charset val="204"/>
      </rPr>
      <t>Русский язык</t>
    </r>
    <r>
      <rPr>
        <b/>
        <sz val="16"/>
        <color theme="1"/>
        <rFont val="Times New Roman"/>
        <family val="1"/>
        <charset val="204"/>
      </rPr>
      <t xml:space="preserve">
Зейналова</t>
    </r>
  </si>
  <si>
    <r>
      <rPr>
        <b/>
        <sz val="22"/>
        <color theme="1"/>
        <rFont val="Times New Roman"/>
        <family val="1"/>
        <charset val="204"/>
      </rPr>
      <t>Общество</t>
    </r>
    <r>
      <rPr>
        <b/>
        <sz val="16"/>
        <color theme="1"/>
        <rFont val="Times New Roman"/>
        <family val="1"/>
        <charset val="204"/>
      </rPr>
      <t xml:space="preserve">
Ликарчук</t>
    </r>
  </si>
  <si>
    <r>
      <rPr>
        <b/>
        <sz val="22"/>
        <color theme="1"/>
        <rFont val="Times New Roman"/>
        <family val="1"/>
        <charset val="204"/>
      </rPr>
      <t xml:space="preserve">Русский язык
</t>
    </r>
    <r>
      <rPr>
        <b/>
        <sz val="16"/>
        <color theme="1"/>
        <rFont val="Times New Roman"/>
        <family val="1"/>
        <charset val="204"/>
      </rPr>
      <t>Радченко</t>
    </r>
  </si>
  <si>
    <r>
      <rPr>
        <b/>
        <sz val="22"/>
        <color theme="1"/>
        <rFont val="Times New Roman"/>
        <family val="1"/>
        <charset val="204"/>
      </rPr>
      <t xml:space="preserve">Литература
</t>
    </r>
    <r>
      <rPr>
        <b/>
        <sz val="16"/>
        <color theme="1"/>
        <rFont val="Times New Roman"/>
        <family val="1"/>
        <charset val="204"/>
      </rPr>
      <t>Радченко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</si>
  <si>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Спельникова/
Фейзулаева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</si>
  <si>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Спельникова/Педько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</si>
  <si>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Воронина/Лаврушина</t>
    </r>
  </si>
  <si>
    <r>
      <rPr>
        <b/>
        <sz val="22"/>
        <color theme="1"/>
        <rFont val="Times New Roman"/>
        <family val="1"/>
        <charset val="204"/>
      </rPr>
      <t>История</t>
    </r>
    <r>
      <rPr>
        <b/>
        <sz val="16"/>
        <color theme="1"/>
        <rFont val="Times New Roman"/>
        <family val="1"/>
        <charset val="204"/>
      </rPr>
      <t xml:space="preserve">
Николаенко</t>
    </r>
  </si>
  <si>
    <r>
      <rPr>
        <b/>
        <sz val="22"/>
        <color theme="1"/>
        <rFont val="Times New Roman"/>
        <family val="1"/>
        <charset val="204"/>
      </rPr>
      <t>Русский язык</t>
    </r>
    <r>
      <rPr>
        <b/>
        <sz val="16"/>
        <color theme="1"/>
        <rFont val="Times New Roman"/>
        <family val="1"/>
        <charset val="204"/>
      </rPr>
      <t xml:space="preserve">
Сайненко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</si>
  <si>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Черкашина/Спельникова</t>
    </r>
  </si>
  <si>
    <r>
      <rPr>
        <b/>
        <sz val="22"/>
        <color theme="1"/>
        <rFont val="Times New Roman"/>
        <family val="1"/>
        <charset val="204"/>
      </rPr>
      <t>Литература</t>
    </r>
    <r>
      <rPr>
        <b/>
        <sz val="16"/>
        <color theme="1"/>
        <rFont val="Times New Roman"/>
        <family val="1"/>
        <charset val="204"/>
      </rPr>
      <t xml:space="preserve">
Сайненко</t>
    </r>
  </si>
  <si>
    <r>
      <rPr>
        <b/>
        <sz val="22"/>
        <color theme="1"/>
        <rFont val="Times New Roman"/>
        <family val="1"/>
        <charset val="204"/>
      </rPr>
      <t>География</t>
    </r>
    <r>
      <rPr>
        <b/>
        <sz val="16"/>
        <color theme="1"/>
        <rFont val="Times New Roman"/>
        <family val="1"/>
        <charset val="204"/>
      </rPr>
      <t xml:space="preserve">
Балахничева</t>
    </r>
  </si>
  <si>
    <r>
      <rPr>
        <b/>
        <sz val="22"/>
        <color theme="1"/>
        <rFont val="Times New Roman"/>
        <family val="1"/>
        <charset val="204"/>
      </rPr>
      <t xml:space="preserve">Математика
</t>
    </r>
    <r>
      <rPr>
        <b/>
        <sz val="16"/>
        <color theme="1"/>
        <rFont val="Times New Roman"/>
        <family val="1"/>
        <charset val="204"/>
      </rPr>
      <t>Котельникова</t>
    </r>
  </si>
  <si>
    <r>
      <rPr>
        <b/>
        <sz val="22"/>
        <color theme="1"/>
        <rFont val="Times New Roman"/>
        <family val="1"/>
        <charset val="204"/>
      </rPr>
      <t xml:space="preserve">География
</t>
    </r>
    <r>
      <rPr>
        <b/>
        <sz val="16"/>
        <color theme="1"/>
        <rFont val="Times New Roman"/>
        <family val="1"/>
        <charset val="204"/>
      </rPr>
      <t>Крайнева</t>
    </r>
  </si>
  <si>
    <r>
      <rPr>
        <b/>
        <sz val="22"/>
        <color theme="1"/>
        <rFont val="Times New Roman"/>
        <family val="1"/>
        <charset val="204"/>
      </rPr>
      <t>Русский язык</t>
    </r>
    <r>
      <rPr>
        <b/>
        <sz val="16"/>
        <color theme="1"/>
        <rFont val="Times New Roman"/>
        <family val="1"/>
        <charset val="204"/>
      </rPr>
      <t xml:space="preserve">
Игнатенко</t>
    </r>
  </si>
  <si>
    <r>
      <rPr>
        <b/>
        <sz val="22"/>
        <color theme="1"/>
        <rFont val="Times New Roman"/>
        <family val="1"/>
        <charset val="204"/>
      </rPr>
      <t>Физ.культура</t>
    </r>
    <r>
      <rPr>
        <b/>
        <sz val="16"/>
        <color theme="1"/>
        <rFont val="Times New Roman"/>
        <family val="1"/>
        <charset val="204"/>
      </rPr>
      <t xml:space="preserve">
Сорокин</t>
    </r>
  </si>
  <si>
    <r>
      <rPr>
        <b/>
        <sz val="22"/>
        <color theme="1"/>
        <rFont val="Times New Roman"/>
        <family val="1"/>
        <charset val="204"/>
      </rPr>
      <t>Род.литература</t>
    </r>
    <r>
      <rPr>
        <b/>
        <sz val="16"/>
        <color theme="1"/>
        <rFont val="Times New Roman"/>
        <family val="1"/>
        <charset val="204"/>
      </rPr>
      <t xml:space="preserve">
Руденко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</si>
  <si>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Черкашина/Каплина</t>
    </r>
  </si>
  <si>
    <r>
      <t xml:space="preserve">Информатика
</t>
    </r>
    <r>
      <rPr>
        <b/>
        <sz val="16"/>
        <color theme="1"/>
        <rFont val="Times New Roman"/>
        <family val="1"/>
        <charset val="204"/>
      </rPr>
      <t>Светлова/Болтенкова</t>
    </r>
  </si>
  <si>
    <r>
      <rPr>
        <b/>
        <sz val="22"/>
        <color theme="1"/>
        <rFont val="Times New Roman"/>
        <family val="1"/>
        <charset val="204"/>
      </rPr>
      <t>Физ.культура</t>
    </r>
    <r>
      <rPr>
        <b/>
        <sz val="16"/>
        <color theme="1"/>
        <rFont val="Times New Roman"/>
        <family val="1"/>
        <charset val="204"/>
      </rPr>
      <t xml:space="preserve">
Заболоцких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</si>
  <si>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Черкашина/Фейзулаева</t>
    </r>
  </si>
  <si>
    <r>
      <rPr>
        <b/>
        <sz val="22"/>
        <color theme="1"/>
        <rFont val="Times New Roman"/>
        <family val="1"/>
        <charset val="204"/>
      </rPr>
      <t>История</t>
    </r>
    <r>
      <rPr>
        <b/>
        <sz val="16"/>
        <color theme="1"/>
        <rFont val="Times New Roman"/>
        <family val="1"/>
        <charset val="204"/>
      </rPr>
      <t xml:space="preserve">
Голованова</t>
    </r>
  </si>
  <si>
    <r>
      <t xml:space="preserve">Русский язык
</t>
    </r>
    <r>
      <rPr>
        <b/>
        <sz val="16"/>
        <color theme="1"/>
        <rFont val="Times New Roman"/>
        <family val="1"/>
        <charset val="204"/>
      </rPr>
      <t>Руденко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</si>
  <si>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Черкашина/Воронина</t>
    </r>
  </si>
  <si>
    <r>
      <rPr>
        <b/>
        <sz val="22"/>
        <color theme="1"/>
        <rFont val="Times New Roman"/>
        <family val="1"/>
        <charset val="204"/>
      </rPr>
      <t>Физ.культура</t>
    </r>
    <r>
      <rPr>
        <b/>
        <sz val="16"/>
        <color theme="1"/>
        <rFont val="Times New Roman"/>
        <family val="1"/>
        <charset val="204"/>
      </rPr>
      <t xml:space="preserve">
Холоденко</t>
    </r>
  </si>
  <si>
    <r>
      <rPr>
        <b/>
        <sz val="22"/>
        <color theme="1"/>
        <rFont val="Times New Roman"/>
        <family val="1"/>
        <charset val="204"/>
      </rPr>
      <t>Общество</t>
    </r>
    <r>
      <rPr>
        <b/>
        <sz val="16"/>
        <color theme="1"/>
        <rFont val="Times New Roman"/>
        <family val="1"/>
        <charset val="204"/>
      </rPr>
      <t xml:space="preserve">
Голованова</t>
    </r>
  </si>
  <si>
    <r>
      <rPr>
        <b/>
        <sz val="22"/>
        <color theme="1"/>
        <rFont val="Times New Roman"/>
        <family val="1"/>
        <charset val="204"/>
      </rPr>
      <t>ИЗО</t>
    </r>
    <r>
      <rPr>
        <b/>
        <sz val="16"/>
        <color theme="1"/>
        <rFont val="Times New Roman"/>
        <family val="1"/>
        <charset val="204"/>
      </rPr>
      <t xml:space="preserve">
Ходырева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</si>
  <si>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Воронина/Федосова</t>
    </r>
  </si>
  <si>
    <r>
      <rPr>
        <b/>
        <sz val="22"/>
        <color theme="1"/>
        <rFont val="Times New Roman"/>
        <family val="1"/>
        <charset val="204"/>
      </rPr>
      <t xml:space="preserve">Английский язык
</t>
    </r>
    <r>
      <rPr>
        <b/>
        <sz val="16"/>
        <color theme="1"/>
        <rFont val="Times New Roman"/>
        <family val="1"/>
        <charset val="204"/>
      </rPr>
      <t>Педько/Карагодина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</si>
  <si>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Педько/Федосова</t>
    </r>
  </si>
  <si>
    <r>
      <rPr>
        <b/>
        <sz val="22"/>
        <color theme="1"/>
        <rFont val="Times New Roman"/>
        <family val="1"/>
        <charset val="204"/>
      </rPr>
      <t>Физ.культура</t>
    </r>
    <r>
      <rPr>
        <b/>
        <sz val="16"/>
        <color theme="1"/>
        <rFont val="Times New Roman"/>
        <family val="1"/>
        <charset val="204"/>
      </rPr>
      <t xml:space="preserve">
Кадуцкий</t>
    </r>
  </si>
  <si>
    <r>
      <rPr>
        <b/>
        <sz val="22"/>
        <color theme="1"/>
        <rFont val="Times New Roman"/>
        <family val="1"/>
        <charset val="204"/>
      </rPr>
      <t>Музыка</t>
    </r>
    <r>
      <rPr>
        <b/>
        <sz val="16"/>
        <color theme="1"/>
        <rFont val="Times New Roman"/>
        <family val="1"/>
        <charset val="204"/>
      </rPr>
      <t xml:space="preserve">
Зейналова</t>
    </r>
  </si>
  <si>
    <r>
      <rPr>
        <b/>
        <sz val="22"/>
        <color theme="1"/>
        <rFont val="Times New Roman"/>
        <family val="1"/>
        <charset val="204"/>
      </rPr>
      <t>Технология</t>
    </r>
    <r>
      <rPr>
        <b/>
        <sz val="16"/>
        <color theme="1"/>
        <rFont val="Times New Roman"/>
        <family val="1"/>
        <charset val="204"/>
      </rPr>
      <t xml:space="preserve">
Зейналов/Ястребинская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</si>
  <si>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Педько/Карагодина</t>
    </r>
  </si>
  <si>
    <r>
      <rPr>
        <b/>
        <sz val="22"/>
        <color theme="1"/>
        <rFont val="Times New Roman"/>
        <family val="1"/>
        <charset val="204"/>
      </rPr>
      <t xml:space="preserve">История
</t>
    </r>
    <r>
      <rPr>
        <b/>
        <sz val="16"/>
        <color theme="1"/>
        <rFont val="Times New Roman"/>
        <family val="1"/>
        <charset val="204"/>
      </rPr>
      <t>Паутова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</si>
  <si>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Лаврушина/Черкашина</t>
    </r>
  </si>
  <si>
    <r>
      <rPr>
        <b/>
        <sz val="22"/>
        <color theme="1"/>
        <rFont val="Times New Roman"/>
        <family val="1"/>
        <charset val="204"/>
      </rPr>
      <t>Технология</t>
    </r>
    <r>
      <rPr>
        <b/>
        <sz val="16"/>
        <color theme="1"/>
        <rFont val="Times New Roman"/>
        <family val="1"/>
        <charset val="204"/>
      </rPr>
      <t xml:space="preserve">
Зейналова/Ястребинская</t>
    </r>
  </si>
  <si>
    <r>
      <rPr>
        <b/>
        <sz val="22"/>
        <color theme="1"/>
        <rFont val="Times New Roman"/>
        <family val="1"/>
        <charset val="204"/>
      </rPr>
      <t>Информатика</t>
    </r>
    <r>
      <rPr>
        <b/>
        <sz val="16"/>
        <color theme="1"/>
        <rFont val="Times New Roman"/>
        <family val="1"/>
        <charset val="204"/>
      </rPr>
      <t xml:space="preserve">
Светлова/Болтенкова</t>
    </r>
  </si>
  <si>
    <r>
      <rPr>
        <b/>
        <sz val="22"/>
        <color theme="1"/>
        <rFont val="Times New Roman"/>
        <family val="1"/>
        <charset val="204"/>
      </rPr>
      <t>География</t>
    </r>
    <r>
      <rPr>
        <b/>
        <sz val="16"/>
        <color theme="1"/>
        <rFont val="Times New Roman"/>
        <family val="1"/>
        <charset val="204"/>
      </rPr>
      <t xml:space="preserve">
Амельченко</t>
    </r>
  </si>
  <si>
    <r>
      <rPr>
        <b/>
        <sz val="22"/>
        <color theme="1"/>
        <rFont val="Times New Roman"/>
        <family val="1"/>
        <charset val="204"/>
      </rPr>
      <t>ОБЖ</t>
    </r>
    <r>
      <rPr>
        <b/>
        <sz val="16"/>
        <color theme="1"/>
        <rFont val="Times New Roman"/>
        <family val="1"/>
        <charset val="204"/>
      </rPr>
      <t xml:space="preserve">
Донцов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</si>
  <si>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Лаврушина/Педько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</si>
  <si>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Федосова/Воронина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</si>
  <si>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Каплина/Фейзулаева</t>
    </r>
  </si>
  <si>
    <r>
      <rPr>
        <b/>
        <sz val="22"/>
        <color theme="1"/>
        <rFont val="Times New Roman"/>
        <family val="1"/>
        <charset val="204"/>
      </rPr>
      <t xml:space="preserve">История
</t>
    </r>
    <r>
      <rPr>
        <b/>
        <sz val="16"/>
        <color theme="1"/>
        <rFont val="Times New Roman"/>
        <family val="1"/>
        <charset val="204"/>
      </rPr>
      <t>Анохина</t>
    </r>
  </si>
  <si>
    <r>
      <rPr>
        <b/>
        <sz val="22"/>
        <color theme="1"/>
        <rFont val="Times New Roman"/>
        <family val="1"/>
        <charset val="204"/>
      </rPr>
      <t>Биология</t>
    </r>
    <r>
      <rPr>
        <b/>
        <sz val="16"/>
        <color theme="1"/>
        <rFont val="Times New Roman"/>
        <family val="1"/>
        <charset val="204"/>
      </rPr>
      <t xml:space="preserve">
Полякова</t>
    </r>
  </si>
  <si>
    <r>
      <rPr>
        <b/>
        <sz val="22"/>
        <color theme="1"/>
        <rFont val="Times New Roman"/>
        <family val="1"/>
        <charset val="204"/>
      </rPr>
      <t>Общество</t>
    </r>
    <r>
      <rPr>
        <b/>
        <sz val="16"/>
        <color theme="1"/>
        <rFont val="Times New Roman"/>
        <family val="1"/>
        <charset val="204"/>
      </rPr>
      <t xml:space="preserve">
Николаенко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</si>
  <si>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Федосова/Лаврушина</t>
    </r>
  </si>
  <si>
    <r>
      <t xml:space="preserve">Литература
</t>
    </r>
    <r>
      <rPr>
        <b/>
        <sz val="16"/>
        <color theme="1"/>
        <rFont val="Times New Roman"/>
        <family val="1"/>
        <charset val="204"/>
      </rPr>
      <t>Руденко</t>
    </r>
  </si>
  <si>
    <r>
      <rPr>
        <b/>
        <sz val="22"/>
        <color theme="1"/>
        <rFont val="Times New Roman"/>
        <family val="1"/>
        <charset val="204"/>
      </rPr>
      <t>Физика</t>
    </r>
    <r>
      <rPr>
        <b/>
        <sz val="16"/>
        <color theme="1"/>
        <rFont val="Times New Roman"/>
        <family val="1"/>
        <charset val="204"/>
      </rPr>
      <t xml:space="preserve">
Лютенко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</si>
  <si>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Фейзулаева/Карагодина</t>
    </r>
  </si>
  <si>
    <r>
      <rPr>
        <b/>
        <sz val="22"/>
        <color theme="1"/>
        <rFont val="Times New Roman"/>
        <family val="1"/>
        <charset val="204"/>
      </rPr>
      <t>Нем./Англ.язык</t>
    </r>
    <r>
      <rPr>
        <b/>
        <sz val="16"/>
        <color theme="1"/>
        <rFont val="Times New Roman"/>
        <family val="1"/>
        <charset val="204"/>
      </rPr>
      <t xml:space="preserve">
Кравец/Карагодина</t>
    </r>
  </si>
  <si>
    <r>
      <rPr>
        <b/>
        <sz val="22"/>
        <color theme="1"/>
        <rFont val="Times New Roman"/>
        <family val="1"/>
        <charset val="204"/>
      </rPr>
      <t>Литература</t>
    </r>
    <r>
      <rPr>
        <b/>
        <sz val="16"/>
        <color theme="1"/>
        <rFont val="Times New Roman"/>
        <family val="1"/>
        <charset val="204"/>
      </rPr>
      <t xml:space="preserve">
Сорочединова</t>
    </r>
  </si>
  <si>
    <r>
      <rPr>
        <b/>
        <sz val="22"/>
        <color theme="1"/>
        <rFont val="Times New Roman"/>
        <family val="1"/>
        <charset val="204"/>
      </rPr>
      <t>Нем./Англ.язык</t>
    </r>
    <r>
      <rPr>
        <b/>
        <sz val="16"/>
        <color theme="1"/>
        <rFont val="Times New Roman"/>
        <family val="1"/>
        <charset val="204"/>
      </rPr>
      <t xml:space="preserve">
Кравец/Фейзулаева</t>
    </r>
  </si>
  <si>
    <r>
      <rPr>
        <b/>
        <sz val="22"/>
        <color theme="1"/>
        <rFont val="Times New Roman"/>
        <family val="1"/>
        <charset val="204"/>
      </rPr>
      <t xml:space="preserve">Математика
</t>
    </r>
    <r>
      <rPr>
        <b/>
        <sz val="16"/>
        <color theme="1"/>
        <rFont val="Times New Roman"/>
        <family val="1"/>
        <charset val="204"/>
      </rPr>
      <t>Жиркова</t>
    </r>
  </si>
  <si>
    <r>
      <t xml:space="preserve">Физика
</t>
    </r>
    <r>
      <rPr>
        <b/>
        <sz val="16"/>
        <color theme="1"/>
        <rFont val="Times New Roman"/>
        <family val="1"/>
        <charset val="204"/>
      </rPr>
      <t>Федорова</t>
    </r>
  </si>
  <si>
    <r>
      <rPr>
        <b/>
        <sz val="22"/>
        <color theme="1"/>
        <rFont val="Times New Roman"/>
        <family val="1"/>
        <charset val="204"/>
      </rPr>
      <t xml:space="preserve">ОДНКНР
</t>
    </r>
    <r>
      <rPr>
        <b/>
        <sz val="18"/>
        <color theme="1"/>
        <rFont val="Times New Roman"/>
        <family val="1"/>
        <charset val="204"/>
      </rPr>
      <t>Белоусов</t>
    </r>
  </si>
  <si>
    <r>
      <rPr>
        <b/>
        <sz val="20"/>
        <color theme="1"/>
        <rFont val="Times New Roman"/>
        <family val="1"/>
        <charset val="204"/>
      </rPr>
      <t>История</t>
    </r>
    <r>
      <rPr>
        <b/>
        <sz val="16"/>
        <color theme="1"/>
        <rFont val="Times New Roman"/>
        <family val="1"/>
        <charset val="204"/>
      </rPr>
      <t xml:space="preserve">
Паутова</t>
    </r>
  </si>
  <si>
    <r>
      <rPr>
        <b/>
        <sz val="22"/>
        <color theme="1"/>
        <rFont val="Times New Roman"/>
        <family val="1"/>
        <charset val="204"/>
      </rPr>
      <t xml:space="preserve">Биология
</t>
    </r>
    <r>
      <rPr>
        <b/>
        <sz val="16"/>
        <color theme="1"/>
        <rFont val="Times New Roman"/>
        <family val="1"/>
        <charset val="204"/>
      </rPr>
      <t>Половнева</t>
    </r>
  </si>
  <si>
    <r>
      <t xml:space="preserve">Физ.культура
</t>
    </r>
    <r>
      <rPr>
        <b/>
        <sz val="16"/>
        <color theme="1"/>
        <rFont val="Times New Roman"/>
        <family val="1"/>
        <charset val="204"/>
      </rPr>
      <t>Заболоцких</t>
    </r>
  </si>
  <si>
    <r>
      <rPr>
        <b/>
        <u/>
        <sz val="22"/>
        <color theme="1"/>
        <rFont val="Times New Roman"/>
        <family val="1"/>
        <charset val="204"/>
      </rPr>
      <t>Английский язык</t>
    </r>
    <r>
      <rPr>
        <b/>
        <u/>
        <sz val="16"/>
        <color theme="1"/>
        <rFont val="Times New Roman"/>
        <family val="1"/>
        <charset val="204"/>
      </rPr>
      <t xml:space="preserve">
Спельникова/Педько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</si>
  <si>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Лаврушина/Федосова</t>
    </r>
  </si>
  <si>
    <r>
      <rPr>
        <b/>
        <sz val="22"/>
        <color theme="1"/>
        <rFont val="Times New Roman"/>
        <family val="1"/>
        <charset val="204"/>
      </rPr>
      <t>Технология</t>
    </r>
    <r>
      <rPr>
        <b/>
        <sz val="16"/>
        <color theme="1"/>
        <rFont val="Times New Roman"/>
        <family val="1"/>
        <charset val="204"/>
      </rPr>
      <t xml:space="preserve">
Сырцева/Зейналов</t>
    </r>
  </si>
  <si>
    <r>
      <t xml:space="preserve">Русский язык
</t>
    </r>
    <r>
      <rPr>
        <b/>
        <sz val="16"/>
        <color theme="1"/>
        <rFont val="Times New Roman"/>
        <family val="1"/>
        <charset val="204"/>
      </rPr>
      <t>Сайненко</t>
    </r>
  </si>
  <si>
    <r>
      <t xml:space="preserve">География
</t>
    </r>
    <r>
      <rPr>
        <b/>
        <sz val="16"/>
        <color theme="1"/>
        <rFont val="Times New Roman"/>
        <family val="1"/>
        <charset val="204"/>
      </rPr>
      <t>Крайнева</t>
    </r>
  </si>
  <si>
    <r>
      <t xml:space="preserve">Музыка
</t>
    </r>
    <r>
      <rPr>
        <b/>
        <sz val="16"/>
        <color theme="1"/>
        <rFont val="Times New Roman"/>
        <family val="1"/>
        <charset val="204"/>
      </rPr>
      <t>Зейналова</t>
    </r>
  </si>
  <si>
    <r>
      <rPr>
        <b/>
        <sz val="22"/>
        <color theme="1"/>
        <rFont val="Times New Roman"/>
        <family val="1"/>
        <charset val="204"/>
      </rPr>
      <t xml:space="preserve">Музыка
</t>
    </r>
    <r>
      <rPr>
        <b/>
        <sz val="16"/>
        <color theme="1"/>
        <rFont val="Times New Roman"/>
        <family val="1"/>
        <charset val="204"/>
      </rPr>
      <t>Зейналова</t>
    </r>
  </si>
  <si>
    <r>
      <t xml:space="preserve">Общество
</t>
    </r>
    <r>
      <rPr>
        <b/>
        <sz val="16"/>
        <color theme="1"/>
        <rFont val="Times New Roman"/>
        <family val="1"/>
        <charset val="204"/>
      </rPr>
      <t>Ликарчук</t>
    </r>
  </si>
  <si>
    <r>
      <rPr>
        <b/>
        <sz val="22"/>
        <color theme="1"/>
        <rFont val="Times New Roman"/>
        <family val="1"/>
        <charset val="204"/>
      </rPr>
      <t>Нем./Англ. язык</t>
    </r>
    <r>
      <rPr>
        <b/>
        <sz val="16"/>
        <color theme="1"/>
        <rFont val="Times New Roman"/>
        <family val="1"/>
        <charset val="204"/>
      </rPr>
      <t xml:space="preserve">
Кравец/Спельникова</t>
    </r>
  </si>
  <si>
    <r>
      <rPr>
        <b/>
        <sz val="22"/>
        <color theme="1"/>
        <rFont val="Times New Roman"/>
        <family val="1"/>
        <charset val="204"/>
      </rPr>
      <t>Нем./Англ. язык</t>
    </r>
    <r>
      <rPr>
        <b/>
        <sz val="16"/>
        <color theme="1"/>
        <rFont val="Times New Roman"/>
        <family val="1"/>
        <charset val="204"/>
      </rPr>
      <t xml:space="preserve">
Кравец/Фейзулаева</t>
    </r>
  </si>
  <si>
    <r>
      <rPr>
        <b/>
        <sz val="22"/>
        <color theme="1"/>
        <rFont val="Times New Roman"/>
        <family val="1"/>
        <charset val="204"/>
      </rPr>
      <t xml:space="preserve">Физ.культура
</t>
    </r>
    <r>
      <rPr>
        <b/>
        <sz val="16"/>
        <color theme="1"/>
        <rFont val="Times New Roman"/>
        <family val="1"/>
        <charset val="204"/>
      </rPr>
      <t>Заболоцких</t>
    </r>
  </si>
  <si>
    <r>
      <rPr>
        <b/>
        <sz val="22"/>
        <color theme="1"/>
        <rFont val="Times New Roman"/>
        <family val="1"/>
        <charset val="204"/>
      </rPr>
      <t>Нем./Англ. язык</t>
    </r>
    <r>
      <rPr>
        <b/>
        <sz val="16"/>
        <color theme="1"/>
        <rFont val="Times New Roman"/>
        <family val="1"/>
        <charset val="204"/>
      </rPr>
      <t xml:space="preserve">
Кравец/Черкашина</t>
    </r>
  </si>
  <si>
    <r>
      <rPr>
        <b/>
        <sz val="22"/>
        <color theme="1"/>
        <rFont val="Times New Roman"/>
        <family val="1"/>
        <charset val="204"/>
      </rPr>
      <t>ОДНКНР</t>
    </r>
    <r>
      <rPr>
        <b/>
        <sz val="16"/>
        <color theme="1"/>
        <rFont val="Times New Roman"/>
        <family val="1"/>
        <charset val="204"/>
      </rPr>
      <t xml:space="preserve">
Белоусов</t>
    </r>
  </si>
  <si>
    <r>
      <rPr>
        <b/>
        <sz val="22"/>
        <color theme="1"/>
        <rFont val="Times New Roman"/>
        <family val="1"/>
        <charset val="204"/>
      </rPr>
      <t>Физ.культура</t>
    </r>
    <r>
      <rPr>
        <b/>
        <sz val="16"/>
        <color theme="1"/>
        <rFont val="Times New Roman"/>
        <family val="1"/>
        <charset val="204"/>
      </rPr>
      <t xml:space="preserve">
Заболоцкий</t>
    </r>
  </si>
  <si>
    <r>
      <rPr>
        <b/>
        <sz val="22"/>
        <color theme="1"/>
        <rFont val="Times New Roman"/>
        <family val="1"/>
        <charset val="204"/>
      </rPr>
      <t>Литература</t>
    </r>
    <r>
      <rPr>
        <b/>
        <sz val="16"/>
        <color theme="1"/>
        <rFont val="Times New Roman"/>
        <family val="1"/>
        <charset val="204"/>
      </rPr>
      <t xml:space="preserve">
Руденко</t>
    </r>
  </si>
  <si>
    <r>
      <rPr>
        <b/>
        <sz val="22"/>
        <color theme="1"/>
        <rFont val="Times New Roman"/>
        <family val="1"/>
        <charset val="204"/>
      </rPr>
      <t xml:space="preserve">Биология
</t>
    </r>
    <r>
      <rPr>
        <b/>
        <sz val="16"/>
        <color theme="1"/>
        <rFont val="Times New Roman"/>
        <family val="1"/>
        <charset val="204"/>
      </rPr>
      <t>Полякова</t>
    </r>
  </si>
  <si>
    <r>
      <t xml:space="preserve">Литература
</t>
    </r>
    <r>
      <rPr>
        <b/>
        <sz val="16"/>
        <color theme="1"/>
        <rFont val="Times New Roman"/>
        <family val="1"/>
        <charset val="204"/>
      </rPr>
      <t>Сайненко</t>
    </r>
  </si>
  <si>
    <t>3Д, 8Б, 6ые, 7ые, 9ые, 10ые, 11ые</t>
  </si>
  <si>
    <t>Финансовая грамотность
Бабкина</t>
  </si>
  <si>
    <t>Финансовая грамотность
Брязгунова</t>
  </si>
  <si>
    <t>Финансовая грамотность
Лесных</t>
  </si>
  <si>
    <r>
      <rPr>
        <b/>
        <sz val="22"/>
        <color theme="1"/>
        <rFont val="Times New Roman"/>
        <family val="1"/>
        <charset val="204"/>
      </rPr>
      <t>Род.литература</t>
    </r>
    <r>
      <rPr>
        <b/>
        <sz val="16"/>
        <color theme="1"/>
        <rFont val="Times New Roman"/>
        <family val="1"/>
        <charset val="204"/>
      </rPr>
      <t xml:space="preserve">
Шопинская</t>
    </r>
  </si>
  <si>
    <r>
      <rPr>
        <b/>
        <sz val="22"/>
        <color theme="1"/>
        <rFont val="Times New Roman"/>
        <family val="1"/>
        <charset val="204"/>
      </rPr>
      <t>Род.литература</t>
    </r>
    <r>
      <rPr>
        <b/>
        <sz val="16"/>
        <color theme="1"/>
        <rFont val="Times New Roman"/>
        <family val="1"/>
        <charset val="204"/>
      </rPr>
      <t xml:space="preserve">
Бакланова</t>
    </r>
  </si>
  <si>
    <r>
      <rPr>
        <b/>
        <sz val="22"/>
        <color theme="1"/>
        <rFont val="Times New Roman"/>
        <family val="1"/>
        <charset val="204"/>
      </rPr>
      <t xml:space="preserve">Химия
</t>
    </r>
    <r>
      <rPr>
        <b/>
        <sz val="16"/>
        <color theme="1"/>
        <rFont val="Times New Roman"/>
        <family val="1"/>
        <charset val="204"/>
      </rPr>
      <t>Токарь</t>
    </r>
  </si>
  <si>
    <r>
      <t xml:space="preserve">Физика
</t>
    </r>
    <r>
      <rPr>
        <b/>
        <sz val="16"/>
        <color theme="1"/>
        <rFont val="Times New Roman"/>
        <family val="1"/>
        <charset val="204"/>
      </rPr>
      <t>Лютенко</t>
    </r>
  </si>
  <si>
    <r>
      <rPr>
        <b/>
        <sz val="20"/>
        <color theme="1"/>
        <rFont val="Times New Roman"/>
        <family val="1"/>
        <charset val="204"/>
      </rPr>
      <t>Физ.культура</t>
    </r>
    <r>
      <rPr>
        <b/>
        <sz val="16"/>
        <color theme="1"/>
        <rFont val="Times New Roman"/>
        <family val="1"/>
        <charset val="204"/>
      </rPr>
      <t xml:space="preserve">
Заболоцких</t>
    </r>
  </si>
  <si>
    <r>
      <rPr>
        <b/>
        <sz val="22"/>
        <color theme="1"/>
        <rFont val="Times New Roman"/>
        <family val="1"/>
        <charset val="204"/>
      </rPr>
      <t>Родной язык</t>
    </r>
    <r>
      <rPr>
        <b/>
        <sz val="16"/>
        <color theme="1"/>
        <rFont val="Times New Roman"/>
        <family val="1"/>
        <charset val="204"/>
      </rPr>
      <t xml:space="preserve">
Сорочединова</t>
    </r>
  </si>
  <si>
    <r>
      <t xml:space="preserve">Английский язык
</t>
    </r>
    <r>
      <rPr>
        <b/>
        <sz val="16"/>
        <color theme="1"/>
        <rFont val="Times New Roman"/>
        <family val="1"/>
        <charset val="204"/>
      </rPr>
      <t>Федосова/Воронина</t>
    </r>
  </si>
  <si>
    <r>
      <rPr>
        <b/>
        <sz val="22"/>
        <color theme="1"/>
        <rFont val="Times New Roman"/>
        <family val="1"/>
        <charset val="204"/>
      </rPr>
      <t xml:space="preserve">Математика
</t>
    </r>
    <r>
      <rPr>
        <b/>
        <sz val="16"/>
        <color theme="1"/>
        <rFont val="Times New Roman"/>
        <family val="1"/>
        <charset val="204"/>
      </rPr>
      <t>Лакаткина</t>
    </r>
  </si>
  <si>
    <r>
      <rPr>
        <b/>
        <sz val="22"/>
        <color theme="1"/>
        <rFont val="Times New Roman"/>
        <family val="1"/>
        <charset val="204"/>
      </rPr>
      <t>Математика</t>
    </r>
    <r>
      <rPr>
        <b/>
        <sz val="18"/>
        <color theme="1"/>
        <rFont val="Times New Roman"/>
        <family val="1"/>
        <charset val="204"/>
      </rPr>
      <t xml:space="preserve">
Михайлова</t>
    </r>
  </si>
  <si>
    <r>
      <t xml:space="preserve">ИЗО
</t>
    </r>
    <r>
      <rPr>
        <b/>
        <sz val="16"/>
        <color theme="1"/>
        <rFont val="Times New Roman"/>
        <family val="1"/>
        <charset val="204"/>
      </rPr>
      <t>Ходырева</t>
    </r>
  </si>
  <si>
    <r>
      <t xml:space="preserve">Литература
</t>
    </r>
    <r>
      <rPr>
        <b/>
        <sz val="16"/>
        <color theme="1"/>
        <rFont val="Times New Roman"/>
        <family val="1"/>
        <charset val="204"/>
      </rPr>
      <t>Игнатенко</t>
    </r>
  </si>
  <si>
    <r>
      <t xml:space="preserve">Нем./Англ. язык
</t>
    </r>
    <r>
      <rPr>
        <b/>
        <sz val="16"/>
        <color theme="1"/>
        <rFont val="Times New Roman"/>
        <family val="1"/>
        <charset val="204"/>
      </rPr>
      <t>Кравец/Карагодина</t>
    </r>
  </si>
  <si>
    <r>
      <rPr>
        <b/>
        <sz val="22"/>
        <color theme="1"/>
        <rFont val="Times New Roman"/>
        <family val="1"/>
        <charset val="204"/>
      </rPr>
      <t xml:space="preserve">Русский язык
</t>
    </r>
    <r>
      <rPr>
        <b/>
        <sz val="16"/>
        <color theme="1"/>
        <rFont val="Times New Roman"/>
        <family val="1"/>
        <charset val="204"/>
      </rPr>
      <t>Степаненко</t>
    </r>
  </si>
  <si>
    <r>
      <rPr>
        <b/>
        <u/>
        <sz val="22"/>
        <color theme="1"/>
        <rFont val="Times New Roman"/>
        <family val="1"/>
        <charset val="204"/>
      </rPr>
      <t>Английский язык</t>
    </r>
    <r>
      <rPr>
        <b/>
        <u/>
        <sz val="16"/>
        <color theme="1"/>
        <rFont val="Times New Roman"/>
        <family val="1"/>
        <charset val="204"/>
      </rPr>
      <t xml:space="preserve">
Педько/Карагодина</t>
    </r>
  </si>
  <si>
    <r>
      <rPr>
        <b/>
        <u/>
        <sz val="22"/>
        <color theme="1"/>
        <rFont val="Times New Roman"/>
        <family val="1"/>
        <charset val="204"/>
      </rPr>
      <t>Русский язык</t>
    </r>
    <r>
      <rPr>
        <b/>
        <u/>
        <sz val="16"/>
        <color theme="1"/>
        <rFont val="Times New Roman"/>
        <family val="1"/>
        <charset val="204"/>
      </rPr>
      <t xml:space="preserve">
Степаненко</t>
    </r>
  </si>
  <si>
    <r>
      <rPr>
        <b/>
        <u/>
        <sz val="22"/>
        <color theme="1"/>
        <rFont val="Times New Roman"/>
        <family val="1"/>
        <charset val="204"/>
      </rPr>
      <t>Математика</t>
    </r>
    <r>
      <rPr>
        <b/>
        <u/>
        <sz val="16"/>
        <color theme="1"/>
        <rFont val="Times New Roman"/>
        <family val="1"/>
        <charset val="204"/>
      </rPr>
      <t xml:space="preserve">
Растворцева</t>
    </r>
  </si>
  <si>
    <r>
      <rPr>
        <b/>
        <sz val="22"/>
        <color theme="1"/>
        <rFont val="Times New Roman"/>
        <family val="1"/>
        <charset val="204"/>
      </rPr>
      <t>Информатика</t>
    </r>
    <r>
      <rPr>
        <b/>
        <sz val="16"/>
        <color theme="1"/>
        <rFont val="Times New Roman"/>
        <family val="1"/>
        <charset val="204"/>
      </rPr>
      <t xml:space="preserve">
Бабкин/Иванова</t>
    </r>
  </si>
  <si>
    <r>
      <rPr>
        <b/>
        <u/>
        <sz val="22"/>
        <color theme="1"/>
        <rFont val="Times New Roman"/>
        <family val="1"/>
        <charset val="204"/>
      </rPr>
      <t>Русский язык</t>
    </r>
    <r>
      <rPr>
        <b/>
        <u/>
        <sz val="16"/>
        <color theme="1"/>
        <rFont val="Times New Roman"/>
        <family val="1"/>
        <charset val="204"/>
      </rPr>
      <t xml:space="preserve">
Радченко</t>
    </r>
  </si>
  <si>
    <r>
      <t xml:space="preserve">Русский язык
</t>
    </r>
    <r>
      <rPr>
        <b/>
        <u/>
        <sz val="16"/>
        <color theme="1"/>
        <rFont val="Times New Roman"/>
        <family val="1"/>
        <charset val="204"/>
      </rPr>
      <t>Руденко</t>
    </r>
  </si>
  <si>
    <r>
      <t>Русский язык</t>
    </r>
    <r>
      <rPr>
        <b/>
        <u/>
        <sz val="16"/>
        <color theme="1"/>
        <rFont val="Times New Roman"/>
        <family val="1"/>
        <charset val="204"/>
      </rPr>
      <t xml:space="preserve">
Руденко</t>
    </r>
  </si>
  <si>
    <t>Технология
Бубликова</t>
  </si>
  <si>
    <r>
      <t xml:space="preserve">Русский язык
</t>
    </r>
    <r>
      <rPr>
        <b/>
        <sz val="16"/>
        <color theme="1"/>
        <rFont val="Times New Roman"/>
        <family val="1"/>
        <charset val="204"/>
      </rPr>
      <t>Жигулина</t>
    </r>
  </si>
  <si>
    <r>
      <rPr>
        <b/>
        <sz val="22"/>
        <color theme="1"/>
        <rFont val="Times New Roman"/>
        <family val="1"/>
        <charset val="204"/>
      </rPr>
      <t xml:space="preserve">Литература
</t>
    </r>
    <r>
      <rPr>
        <b/>
        <sz val="16"/>
        <color theme="1"/>
        <rFont val="Times New Roman"/>
        <family val="1"/>
        <charset val="204"/>
      </rPr>
      <t>Жигулина</t>
    </r>
  </si>
  <si>
    <r>
      <rPr>
        <b/>
        <sz val="22"/>
        <color theme="1"/>
        <rFont val="Times New Roman"/>
        <family val="1"/>
        <charset val="204"/>
      </rPr>
      <t xml:space="preserve">ИЗО
</t>
    </r>
    <r>
      <rPr>
        <b/>
        <sz val="16"/>
        <color theme="1"/>
        <rFont val="Times New Roman"/>
        <family val="1"/>
        <charset val="204"/>
      </rPr>
      <t>Ходырева</t>
    </r>
  </si>
  <si>
    <r>
      <t xml:space="preserve">Математика
</t>
    </r>
    <r>
      <rPr>
        <b/>
        <sz val="16"/>
        <color theme="1"/>
        <rFont val="Times New Roman"/>
        <family val="1"/>
        <charset val="204"/>
      </rPr>
      <t>Халеева</t>
    </r>
  </si>
  <si>
    <r>
      <rPr>
        <b/>
        <sz val="20"/>
        <color theme="1"/>
        <rFont val="Times New Roman"/>
        <family val="1"/>
        <charset val="204"/>
      </rPr>
      <t>Информатика</t>
    </r>
    <r>
      <rPr>
        <b/>
        <sz val="16"/>
        <color theme="1"/>
        <rFont val="Times New Roman"/>
        <family val="1"/>
        <charset val="204"/>
      </rPr>
      <t xml:space="preserve">
Иванова/Бабкин</t>
    </r>
  </si>
  <si>
    <t>Финансовая грамотность
Савченко</t>
  </si>
  <si>
    <t>бол шк</t>
  </si>
  <si>
    <t>мал шк</t>
  </si>
  <si>
    <t>Разговоры о важном
Сырцева</t>
  </si>
  <si>
    <t>Россия - мои горизонты
Сырцева</t>
  </si>
  <si>
    <r>
      <rPr>
        <b/>
        <sz val="22"/>
        <color theme="1"/>
        <rFont val="Times New Roman"/>
        <family val="1"/>
        <charset val="204"/>
      </rPr>
      <t>Информатика</t>
    </r>
    <r>
      <rPr>
        <b/>
        <sz val="16"/>
        <color theme="1"/>
        <rFont val="Times New Roman"/>
        <family val="1"/>
        <charset val="204"/>
      </rPr>
      <t xml:space="preserve">
Иванова/Бабкин</t>
    </r>
  </si>
  <si>
    <r>
      <t xml:space="preserve">Физ.культура
</t>
    </r>
    <r>
      <rPr>
        <b/>
        <sz val="16"/>
        <color theme="1"/>
        <rFont val="Times New Roman"/>
        <family val="1"/>
        <charset val="204"/>
      </rPr>
      <t>Кадуцкий</t>
    </r>
  </si>
  <si>
    <r>
      <rPr>
        <b/>
        <u/>
        <sz val="22"/>
        <color theme="1"/>
        <rFont val="Times New Roman"/>
        <family val="1"/>
        <charset val="204"/>
      </rPr>
      <t xml:space="preserve">Математика
</t>
    </r>
    <r>
      <rPr>
        <b/>
        <u/>
        <sz val="16"/>
        <color theme="1"/>
        <rFont val="Times New Roman"/>
        <family val="1"/>
        <charset val="204"/>
      </rPr>
      <t>Лакаткина</t>
    </r>
  </si>
  <si>
    <r>
      <rPr>
        <b/>
        <sz val="22"/>
        <color theme="1"/>
        <rFont val="Times New Roman"/>
        <family val="1"/>
        <charset val="204"/>
      </rPr>
      <t xml:space="preserve">Информатика
</t>
    </r>
    <r>
      <rPr>
        <b/>
        <sz val="16"/>
        <color theme="1"/>
        <rFont val="Times New Roman"/>
        <family val="1"/>
        <charset val="204"/>
      </rPr>
      <t>Светлова/Иванова</t>
    </r>
  </si>
  <si>
    <r>
      <rPr>
        <b/>
        <sz val="22"/>
        <color theme="1"/>
        <rFont val="Times New Roman"/>
        <family val="1"/>
        <charset val="204"/>
      </rPr>
      <t xml:space="preserve">Физ.культура
</t>
    </r>
    <r>
      <rPr>
        <b/>
        <sz val="16"/>
        <color theme="1"/>
        <rFont val="Times New Roman"/>
        <family val="1"/>
        <charset val="204"/>
      </rPr>
      <t>Кадуцкий</t>
    </r>
  </si>
  <si>
    <r>
      <rPr>
        <b/>
        <sz val="22"/>
        <color theme="1"/>
        <rFont val="Times New Roman"/>
        <family val="1"/>
        <charset val="204"/>
      </rPr>
      <t>Общество</t>
    </r>
    <r>
      <rPr>
        <b/>
        <sz val="16"/>
        <color theme="1"/>
        <rFont val="Times New Roman"/>
        <family val="1"/>
        <charset val="204"/>
      </rPr>
      <t xml:space="preserve">
Паутова</t>
    </r>
  </si>
  <si>
    <r>
      <rPr>
        <b/>
        <sz val="22"/>
        <color theme="1"/>
        <rFont val="Times New Roman"/>
        <family val="1"/>
        <charset val="204"/>
      </rPr>
      <t>Родной язык</t>
    </r>
    <r>
      <rPr>
        <b/>
        <sz val="16"/>
        <color theme="1"/>
        <rFont val="Times New Roman"/>
        <family val="1"/>
        <charset val="204"/>
      </rPr>
      <t xml:space="preserve">
Бакланова</t>
    </r>
  </si>
  <si>
    <r>
      <rPr>
        <b/>
        <sz val="22"/>
        <color theme="1"/>
        <rFont val="Times New Roman"/>
        <family val="1"/>
        <charset val="204"/>
      </rPr>
      <t xml:space="preserve">Физика
</t>
    </r>
    <r>
      <rPr>
        <b/>
        <sz val="18"/>
        <color theme="1"/>
        <rFont val="Times New Roman"/>
        <family val="1"/>
        <charset val="204"/>
      </rPr>
      <t>Федорова</t>
    </r>
  </si>
  <si>
    <r>
      <rPr>
        <b/>
        <sz val="22"/>
        <color theme="1"/>
        <rFont val="Times New Roman"/>
        <family val="1"/>
        <charset val="204"/>
      </rPr>
      <t>Общество</t>
    </r>
    <r>
      <rPr>
        <b/>
        <sz val="16"/>
        <color theme="1"/>
        <rFont val="Times New Roman"/>
        <family val="1"/>
        <charset val="204"/>
      </rPr>
      <t xml:space="preserve">
Анохина</t>
    </r>
  </si>
  <si>
    <r>
      <rPr>
        <b/>
        <sz val="22"/>
        <color theme="1"/>
        <rFont val="Times New Roman"/>
        <family val="1"/>
        <charset val="204"/>
      </rPr>
      <t>История</t>
    </r>
    <r>
      <rPr>
        <b/>
        <sz val="18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>Анохина</t>
    </r>
  </si>
  <si>
    <r>
      <rPr>
        <b/>
        <sz val="22"/>
        <color theme="1"/>
        <rFont val="Times New Roman"/>
        <family val="1"/>
        <charset val="204"/>
      </rPr>
      <t xml:space="preserve">Русский язык
</t>
    </r>
    <r>
      <rPr>
        <b/>
        <sz val="16"/>
        <color theme="1"/>
        <rFont val="Times New Roman"/>
        <family val="1"/>
        <charset val="204"/>
      </rPr>
      <t>Сорочединова</t>
    </r>
  </si>
  <si>
    <r>
      <rPr>
        <b/>
        <sz val="22"/>
        <color theme="1"/>
        <rFont val="Times New Roman"/>
        <family val="1"/>
        <charset val="204"/>
      </rPr>
      <t>Информатика</t>
    </r>
    <r>
      <rPr>
        <b/>
        <sz val="16"/>
        <color theme="1"/>
        <rFont val="Times New Roman"/>
        <family val="1"/>
        <charset val="204"/>
      </rPr>
      <t xml:space="preserve">
Светлова/Иванова</t>
    </r>
  </si>
  <si>
    <r>
      <t xml:space="preserve">Математика
</t>
    </r>
    <r>
      <rPr>
        <b/>
        <sz val="16"/>
        <color theme="1"/>
        <rFont val="Times New Roman"/>
        <family val="1"/>
        <charset val="204"/>
      </rPr>
      <t>Михайлова</t>
    </r>
  </si>
  <si>
    <r>
      <rPr>
        <b/>
        <i/>
        <u/>
        <sz val="22"/>
        <color rgb="FFFF0000"/>
        <rFont val="Times New Roman"/>
        <family val="1"/>
        <charset val="204"/>
      </rPr>
      <t>Математика</t>
    </r>
    <r>
      <rPr>
        <b/>
        <i/>
        <u/>
        <sz val="18"/>
        <color rgb="FFFF0000"/>
        <rFont val="Times New Roman"/>
        <family val="1"/>
        <charset val="204"/>
      </rPr>
      <t xml:space="preserve">
</t>
    </r>
    <r>
      <rPr>
        <b/>
        <i/>
        <u/>
        <sz val="16"/>
        <color rgb="FFFF0000"/>
        <rFont val="Times New Roman"/>
        <family val="1"/>
        <charset val="204"/>
      </rPr>
      <t>Лакаткина</t>
    </r>
  </si>
  <si>
    <r>
      <rPr>
        <b/>
        <sz val="22"/>
        <color theme="1"/>
        <rFont val="Times New Roman"/>
        <family val="1"/>
        <charset val="204"/>
      </rPr>
      <t xml:space="preserve">Физ.культура
</t>
    </r>
    <r>
      <rPr>
        <b/>
        <sz val="16"/>
        <color theme="1"/>
        <rFont val="Times New Roman"/>
        <family val="1"/>
        <charset val="204"/>
      </rPr>
      <t>Холоденко</t>
    </r>
  </si>
  <si>
    <r>
      <rPr>
        <b/>
        <sz val="22"/>
        <color theme="1"/>
        <rFont val="Times New Roman"/>
        <family val="1"/>
        <charset val="204"/>
      </rPr>
      <t>Химия</t>
    </r>
    <r>
      <rPr>
        <b/>
        <sz val="18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>Токарь</t>
    </r>
  </si>
  <si>
    <r>
      <rPr>
        <b/>
        <i/>
        <u/>
        <sz val="22"/>
        <color rgb="FFFF0000"/>
        <rFont val="Times New Roman"/>
        <family val="1"/>
        <charset val="204"/>
      </rPr>
      <t>Математика</t>
    </r>
    <r>
      <rPr>
        <b/>
        <i/>
        <u/>
        <sz val="16"/>
        <color rgb="FFFF0000"/>
        <rFont val="Times New Roman"/>
        <family val="1"/>
        <charset val="204"/>
      </rPr>
      <t xml:space="preserve">
Власова</t>
    </r>
  </si>
  <si>
    <r>
      <rPr>
        <b/>
        <sz val="22"/>
        <color theme="1"/>
        <rFont val="Times New Roman"/>
        <family val="1"/>
        <charset val="204"/>
      </rPr>
      <t xml:space="preserve">География
</t>
    </r>
    <r>
      <rPr>
        <b/>
        <sz val="16"/>
        <color theme="1"/>
        <rFont val="Times New Roman"/>
        <family val="1"/>
        <charset val="204"/>
      </rPr>
      <t>Балахничева</t>
    </r>
  </si>
  <si>
    <r>
      <t xml:space="preserve">Физ.культура
</t>
    </r>
    <r>
      <rPr>
        <b/>
        <sz val="16"/>
        <color theme="1"/>
        <rFont val="Times New Roman"/>
        <family val="1"/>
        <charset val="204"/>
      </rPr>
      <t>Холоденко</t>
    </r>
  </si>
  <si>
    <r>
      <t xml:space="preserve">Физ.культура
</t>
    </r>
    <r>
      <rPr>
        <b/>
        <sz val="16"/>
        <color theme="1"/>
        <rFont val="Times New Roman"/>
        <family val="1"/>
        <charset val="204"/>
      </rPr>
      <t>Сорокин</t>
    </r>
  </si>
  <si>
    <t>1д</t>
  </si>
  <si>
    <t>Разговоры о важном
Короленя</t>
  </si>
  <si>
    <t>Математика
Короленя</t>
  </si>
  <si>
    <t>Русский язык
Короленя</t>
  </si>
  <si>
    <t>Литературное чтение
Короленя</t>
  </si>
  <si>
    <t>Окружающий мир
Короленя</t>
  </si>
  <si>
    <t>Технология
Короленя</t>
  </si>
  <si>
    <r>
      <rPr>
        <b/>
        <sz val="22"/>
        <color theme="1"/>
        <rFont val="Times New Roman"/>
        <family val="1"/>
        <charset val="204"/>
      </rPr>
      <t xml:space="preserve">История
</t>
    </r>
    <r>
      <rPr>
        <b/>
        <sz val="16"/>
        <color theme="1"/>
        <rFont val="Times New Roman"/>
        <family val="1"/>
        <charset val="204"/>
      </rPr>
      <t>Николаенко</t>
    </r>
  </si>
  <si>
    <t>Физическая культура
Холоденко</t>
  </si>
  <si>
    <t>25
14</t>
  </si>
  <si>
    <r>
      <t xml:space="preserve">Музыка 
</t>
    </r>
    <r>
      <rPr>
        <b/>
        <sz val="16"/>
        <color theme="1"/>
        <rFont val="Times New Roman"/>
        <family val="1"/>
        <charset val="204"/>
      </rPr>
      <t>Зейналова</t>
    </r>
  </si>
  <si>
    <r>
      <rPr>
        <b/>
        <sz val="22"/>
        <color theme="1"/>
        <rFont val="Times New Roman"/>
        <family val="1"/>
        <charset val="204"/>
      </rPr>
      <t>Родной язык</t>
    </r>
    <r>
      <rPr>
        <b/>
        <sz val="16"/>
        <color theme="1"/>
        <rFont val="Times New Roman"/>
        <family val="1"/>
        <charset val="204"/>
      </rPr>
      <t xml:space="preserve">
Шопинская</t>
    </r>
  </si>
  <si>
    <r>
      <rPr>
        <b/>
        <u/>
        <sz val="22"/>
        <color theme="1"/>
        <rFont val="Times New Roman"/>
        <family val="1"/>
        <charset val="204"/>
      </rPr>
      <t>Математика</t>
    </r>
    <r>
      <rPr>
        <b/>
        <u/>
        <sz val="16"/>
        <color theme="1"/>
        <rFont val="Times New Roman"/>
        <family val="1"/>
        <charset val="204"/>
      </rPr>
      <t xml:space="preserve">
Жиркова</t>
    </r>
  </si>
  <si>
    <r>
      <t xml:space="preserve">Информатика
</t>
    </r>
    <r>
      <rPr>
        <b/>
        <sz val="16"/>
        <color theme="1"/>
        <rFont val="Times New Roman"/>
        <family val="1"/>
        <charset val="204"/>
      </rPr>
      <t>Иванова/Светлова</t>
    </r>
  </si>
  <si>
    <r>
      <rPr>
        <b/>
        <sz val="22"/>
        <color theme="1"/>
        <rFont val="Times New Roman"/>
        <family val="1"/>
        <charset val="204"/>
      </rPr>
      <t>Английский язык</t>
    </r>
    <r>
      <rPr>
        <b/>
        <sz val="16"/>
        <color theme="1"/>
        <rFont val="Times New Roman"/>
        <family val="1"/>
        <charset val="204"/>
      </rPr>
      <t xml:space="preserve">
Фейзулаева/Черкашина</t>
    </r>
  </si>
  <si>
    <r>
      <rPr>
        <b/>
        <sz val="22"/>
        <color theme="1"/>
        <rFont val="Times New Roman"/>
        <family val="1"/>
        <charset val="204"/>
      </rPr>
      <t xml:space="preserve">Английский язык
</t>
    </r>
    <r>
      <rPr>
        <b/>
        <sz val="16"/>
        <color theme="1"/>
        <rFont val="Times New Roman"/>
        <family val="1"/>
        <charset val="204"/>
      </rPr>
      <t>Фейзулаева/Черкашина</t>
    </r>
  </si>
  <si>
    <r>
      <rPr>
        <b/>
        <sz val="22"/>
        <color theme="1"/>
        <rFont val="Times New Roman"/>
        <family val="1"/>
        <charset val="204"/>
      </rPr>
      <t xml:space="preserve">Английский язык
</t>
    </r>
    <r>
      <rPr>
        <b/>
        <sz val="16"/>
        <color theme="1"/>
        <rFont val="Times New Roman"/>
        <family val="1"/>
        <charset val="204"/>
      </rPr>
      <t>Карагодина/Федосова</t>
    </r>
  </si>
  <si>
    <r>
      <t xml:space="preserve">История
</t>
    </r>
    <r>
      <rPr>
        <b/>
        <sz val="16"/>
        <color theme="1"/>
        <rFont val="Times New Roman"/>
        <family val="1"/>
        <charset val="204"/>
      </rPr>
      <t>Паутова</t>
    </r>
  </si>
  <si>
    <r>
      <rPr>
        <b/>
        <u/>
        <sz val="22"/>
        <color theme="1"/>
        <rFont val="Times New Roman"/>
        <family val="1"/>
        <charset val="204"/>
      </rPr>
      <t>Математика</t>
    </r>
    <r>
      <rPr>
        <b/>
        <u/>
        <sz val="16"/>
        <color theme="1"/>
        <rFont val="Times New Roman"/>
        <family val="1"/>
        <charset val="204"/>
      </rPr>
      <t xml:space="preserve">
Халеева</t>
    </r>
  </si>
  <si>
    <r>
      <rPr>
        <b/>
        <sz val="22"/>
        <color theme="1"/>
        <rFont val="Times New Roman"/>
        <family val="1"/>
        <charset val="204"/>
      </rPr>
      <t>Технология</t>
    </r>
    <r>
      <rPr>
        <b/>
        <sz val="16"/>
        <color theme="1"/>
        <rFont val="Times New Roman"/>
        <family val="1"/>
        <charset val="204"/>
      </rPr>
      <t xml:space="preserve">
Зейналов/Сырцева</t>
    </r>
  </si>
  <si>
    <r>
      <rPr>
        <b/>
        <sz val="22"/>
        <color theme="1"/>
        <rFont val="Times New Roman"/>
        <family val="1"/>
        <charset val="204"/>
      </rPr>
      <t xml:space="preserve">Физика
</t>
    </r>
    <r>
      <rPr>
        <b/>
        <sz val="16"/>
        <color theme="1"/>
        <rFont val="Times New Roman"/>
        <family val="1"/>
        <charset val="204"/>
      </rPr>
      <t>Федорова</t>
    </r>
  </si>
  <si>
    <r>
      <rPr>
        <b/>
        <sz val="22"/>
        <color theme="1"/>
        <rFont val="Times New Roman"/>
        <family val="1"/>
        <charset val="204"/>
      </rPr>
      <t xml:space="preserve">История
</t>
    </r>
    <r>
      <rPr>
        <b/>
        <sz val="16"/>
        <color theme="1"/>
        <rFont val="Times New Roman"/>
        <family val="1"/>
        <charset val="204"/>
      </rPr>
      <t>Ликарчук</t>
    </r>
  </si>
  <si>
    <t>Разговоры о важном
Ковальчук</t>
  </si>
  <si>
    <t>Русский язык
Ковальчук</t>
  </si>
  <si>
    <t>Математика
Ковальчук</t>
  </si>
  <si>
    <t>Литературное чтение
Ковальчук</t>
  </si>
  <si>
    <t>Окружающий мир
Ковальчук</t>
  </si>
  <si>
    <t>Технология
Ковальчук</t>
  </si>
  <si>
    <r>
      <rPr>
        <b/>
        <sz val="22"/>
        <color theme="1"/>
        <rFont val="Times New Roman"/>
        <family val="1"/>
        <charset val="204"/>
      </rPr>
      <t>География</t>
    </r>
    <r>
      <rPr>
        <b/>
        <sz val="18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>Амельченко</t>
    </r>
  </si>
  <si>
    <r>
      <t xml:space="preserve">Информатика
</t>
    </r>
    <r>
      <rPr>
        <b/>
        <sz val="16"/>
        <color theme="1"/>
        <rFont val="Times New Roman"/>
        <family val="1"/>
        <charset val="204"/>
      </rPr>
      <t>Бабкин/Светлова</t>
    </r>
  </si>
  <si>
    <r>
      <rPr>
        <b/>
        <sz val="22"/>
        <color theme="1"/>
        <rFont val="Times New Roman"/>
        <family val="1"/>
        <charset val="204"/>
      </rPr>
      <t>Информатика</t>
    </r>
    <r>
      <rPr>
        <b/>
        <sz val="16"/>
        <color theme="1"/>
        <rFont val="Times New Roman"/>
        <family val="1"/>
        <charset val="204"/>
      </rPr>
      <t xml:space="preserve">
Бабкин/Светлова</t>
    </r>
  </si>
  <si>
    <r>
      <rPr>
        <b/>
        <sz val="22"/>
        <color theme="1"/>
        <rFont val="Times New Roman"/>
        <family val="1"/>
        <charset val="204"/>
      </rPr>
      <t>Информатика</t>
    </r>
    <r>
      <rPr>
        <b/>
        <sz val="16"/>
        <color theme="1"/>
        <rFont val="Times New Roman"/>
        <family val="1"/>
        <charset val="204"/>
      </rPr>
      <t xml:space="preserve">
Светлова/Бабкин</t>
    </r>
  </si>
  <si>
    <r>
      <t xml:space="preserve">Математика
</t>
    </r>
    <r>
      <rPr>
        <b/>
        <sz val="16"/>
        <color theme="1"/>
        <rFont val="Times New Roman"/>
        <family val="1"/>
        <charset val="204"/>
      </rPr>
      <t>Растворцева</t>
    </r>
  </si>
  <si>
    <r>
      <rPr>
        <b/>
        <sz val="22"/>
        <color theme="1"/>
        <rFont val="Times New Roman"/>
        <family val="1"/>
        <charset val="204"/>
      </rPr>
      <t xml:space="preserve">Математика
</t>
    </r>
    <r>
      <rPr>
        <b/>
        <sz val="16"/>
        <color theme="1"/>
        <rFont val="Times New Roman"/>
        <family val="1"/>
        <charset val="204"/>
      </rPr>
      <t>Растворцева</t>
    </r>
  </si>
  <si>
    <r>
      <rPr>
        <b/>
        <sz val="22"/>
        <color theme="1"/>
        <rFont val="Times New Roman"/>
        <family val="1"/>
        <charset val="204"/>
      </rPr>
      <t xml:space="preserve">Информатика
</t>
    </r>
    <r>
      <rPr>
        <b/>
        <sz val="16"/>
        <color theme="1"/>
        <rFont val="Times New Roman"/>
        <family val="1"/>
        <charset val="204"/>
      </rPr>
      <t>Бабкин/Иванова</t>
    </r>
  </si>
  <si>
    <t>Зал</t>
  </si>
  <si>
    <t>акт.
зал</t>
  </si>
  <si>
    <t>217
206</t>
  </si>
  <si>
    <t>104
216а</t>
  </si>
  <si>
    <r>
      <t xml:space="preserve">Библ
</t>
    </r>
    <r>
      <rPr>
        <b/>
        <sz val="20"/>
        <color theme="1"/>
        <rFont val="Times New Roman"/>
        <family val="1"/>
        <charset val="204"/>
      </rPr>
      <t>Рекр2эт</t>
    </r>
  </si>
  <si>
    <t>217
208а</t>
  </si>
  <si>
    <t>208
208а</t>
  </si>
  <si>
    <t>акт.зал</t>
  </si>
  <si>
    <t>216а
104</t>
  </si>
  <si>
    <t>208
109</t>
  </si>
  <si>
    <t>Библ
Рекр2эт</t>
  </si>
  <si>
    <t>208а
110</t>
  </si>
  <si>
    <t>208а
208</t>
  </si>
  <si>
    <t>115
114</t>
  </si>
  <si>
    <t>206
114</t>
  </si>
  <si>
    <t>206
216</t>
  </si>
  <si>
    <t>216
206</t>
  </si>
  <si>
    <t>201
113</t>
  </si>
  <si>
    <r>
      <rPr>
        <b/>
        <sz val="22"/>
        <color theme="1"/>
        <rFont val="Times New Roman"/>
        <family val="1"/>
        <charset val="204"/>
      </rPr>
      <t xml:space="preserve">Математика
</t>
    </r>
    <r>
      <rPr>
        <b/>
        <sz val="16"/>
        <color theme="1"/>
        <rFont val="Times New Roman"/>
        <family val="1"/>
        <charset val="204"/>
      </rPr>
      <t>Власова</t>
    </r>
  </si>
  <si>
    <r>
      <t xml:space="preserve">Общество
</t>
    </r>
    <r>
      <rPr>
        <b/>
        <sz val="16"/>
        <color theme="1"/>
        <rFont val="Times New Roman"/>
        <family val="1"/>
        <charset val="204"/>
      </rPr>
      <t>Анохина</t>
    </r>
  </si>
  <si>
    <r>
      <rPr>
        <b/>
        <sz val="22"/>
        <color theme="1"/>
        <rFont val="Times New Roman"/>
        <family val="1"/>
        <charset val="204"/>
      </rPr>
      <t>История</t>
    </r>
    <r>
      <rPr>
        <b/>
        <sz val="16"/>
        <color theme="1"/>
        <rFont val="Times New Roman"/>
        <family val="1"/>
        <charset val="204"/>
      </rPr>
      <t xml:space="preserve">
Анохина</t>
    </r>
  </si>
  <si>
    <r>
      <rPr>
        <b/>
        <sz val="22"/>
        <color theme="1"/>
        <rFont val="Times New Roman"/>
        <family val="1"/>
        <charset val="204"/>
      </rPr>
      <t xml:space="preserve">Математика
</t>
    </r>
    <r>
      <rPr>
        <b/>
        <sz val="18"/>
        <color theme="1"/>
        <rFont val="Times New Roman"/>
        <family val="1"/>
        <charset val="204"/>
      </rPr>
      <t>Власова</t>
    </r>
  </si>
  <si>
    <t>110
203</t>
  </si>
  <si>
    <t>220
113</t>
  </si>
  <si>
    <t>220
201</t>
  </si>
  <si>
    <r>
      <t xml:space="preserve">Информатика
</t>
    </r>
    <r>
      <rPr>
        <b/>
        <sz val="16"/>
        <color theme="1"/>
        <rFont val="Times New Roman"/>
        <family val="1"/>
        <charset val="204"/>
      </rPr>
      <t>Светлова/Иванова</t>
    </r>
  </si>
  <si>
    <t>203
115</t>
  </si>
  <si>
    <t>библ
рекр2эт</t>
  </si>
  <si>
    <t>203
113</t>
  </si>
  <si>
    <t>204
112</t>
  </si>
  <si>
    <t>204
208</t>
  </si>
  <si>
    <t>Рекр2эт
библ</t>
  </si>
  <si>
    <t>105
112</t>
  </si>
  <si>
    <t>105
208а</t>
  </si>
  <si>
    <t>109
105</t>
  </si>
  <si>
    <t>207
105</t>
  </si>
  <si>
    <t>205
208а</t>
  </si>
  <si>
    <t>208а
205</t>
  </si>
  <si>
    <t>205
207</t>
  </si>
  <si>
    <t>207
113</t>
  </si>
  <si>
    <t>10нш</t>
  </si>
  <si>
    <t>11нш</t>
  </si>
  <si>
    <t>12нш</t>
  </si>
  <si>
    <t>13нш</t>
  </si>
  <si>
    <t>14нш</t>
  </si>
  <si>
    <t>20нш</t>
  </si>
  <si>
    <t>21нш</t>
  </si>
  <si>
    <t>22нш</t>
  </si>
  <si>
    <t>23нш</t>
  </si>
  <si>
    <t>24нш</t>
  </si>
  <si>
    <t>25нш</t>
  </si>
  <si>
    <t>26нш</t>
  </si>
  <si>
    <t>28нш</t>
  </si>
  <si>
    <t>29нш</t>
  </si>
  <si>
    <t>1 поток</t>
  </si>
  <si>
    <t>3 поток</t>
  </si>
  <si>
    <t>11
13</t>
  </si>
  <si>
    <t>114
208а</t>
  </si>
  <si>
    <t>208
112</t>
  </si>
  <si>
    <t>113
203</t>
  </si>
  <si>
    <t>114
203</t>
  </si>
  <si>
    <t>105
208</t>
  </si>
  <si>
    <t>202
206</t>
  </si>
  <si>
    <t>202
217</t>
  </si>
  <si>
    <t>202
113</t>
  </si>
  <si>
    <t>203
216</t>
  </si>
  <si>
    <t>216
109</t>
  </si>
  <si>
    <t>Химия
Токарь
218</t>
  </si>
  <si>
    <t>В мире органических веществ
Токарь
218</t>
  </si>
  <si>
    <t>Разговоры о важном
Черненькая
218</t>
  </si>
  <si>
    <t xml:space="preserve">Родной язык
Игнатенко
218
</t>
  </si>
  <si>
    <r>
      <rPr>
        <b/>
        <sz val="22"/>
        <color theme="1"/>
        <rFont val="Times New Roman"/>
        <family val="1"/>
        <charset val="204"/>
      </rPr>
      <t xml:space="preserve">Общество
</t>
    </r>
    <r>
      <rPr>
        <b/>
        <sz val="16"/>
        <color theme="1"/>
        <rFont val="Times New Roman"/>
        <family val="1"/>
        <charset val="204"/>
      </rPr>
      <t>Ликарчук</t>
    </r>
  </si>
  <si>
    <t>История
Паутова
213</t>
  </si>
  <si>
    <t>История
Анохина
216</t>
  </si>
  <si>
    <t>205
201</t>
  </si>
  <si>
    <t>автодело</t>
  </si>
  <si>
    <t>112
201</t>
  </si>
  <si>
    <t>205
216а</t>
  </si>
  <si>
    <t>112
220</t>
  </si>
  <si>
    <t>Физика
Лютенко
213</t>
  </si>
  <si>
    <t>115
220</t>
  </si>
  <si>
    <t>201
220</t>
  </si>
  <si>
    <t>217
113</t>
  </si>
  <si>
    <t>207
208а</t>
  </si>
  <si>
    <t>113
216</t>
  </si>
  <si>
    <t>105
205</t>
  </si>
  <si>
    <t>205
113</t>
  </si>
  <si>
    <t>208а
104</t>
  </si>
  <si>
    <t>114
220</t>
  </si>
  <si>
    <t>207
206</t>
  </si>
  <si>
    <t>202
203</t>
  </si>
  <si>
    <t>Разговоры о важном
Федосова
216</t>
  </si>
  <si>
    <t>Разговоры о важном
Федорова
213</t>
  </si>
  <si>
    <t>Разговоры о важном
Полякова
105</t>
  </si>
  <si>
    <t>Физика
Федорова
213</t>
  </si>
  <si>
    <t xml:space="preserve">Математика 8
Растворцева
217
</t>
  </si>
  <si>
    <t>Русский язык
Бакланова
109</t>
  </si>
  <si>
    <t>География
Амельченко
109</t>
  </si>
  <si>
    <t>Литература
Игнатенко
216</t>
  </si>
  <si>
    <t>Биология
Полякова
105</t>
  </si>
  <si>
    <t>Общество
Анохина
216</t>
  </si>
  <si>
    <t>Математика
Котельникова
105</t>
  </si>
  <si>
    <t>Математика
Лакаткина/Котельникова
216/105</t>
  </si>
  <si>
    <t>Математика
Халеева
автодело</t>
  </si>
  <si>
    <t>Право
Анохина/Паутова
рекр.1эт./109</t>
  </si>
  <si>
    <t>Биология
Полякова/Половнева
105/автодело</t>
  </si>
  <si>
    <t>Литература
Руденко
115</t>
  </si>
  <si>
    <t>Разговоры о важном
Карагодина
207</t>
  </si>
  <si>
    <t>Разговоры о важном
Сорочединова
204</t>
  </si>
  <si>
    <t>Разговоры о важном
Балахничева
202</t>
  </si>
  <si>
    <t>Русский язык
Шопинская гр. 5
202</t>
  </si>
  <si>
    <t>Русский язык
Шопинская
202</t>
  </si>
  <si>
    <t>Астрономия
Балахничева
204</t>
  </si>
  <si>
    <t>Физика
Лютенко
207</t>
  </si>
  <si>
    <t>Английский
Педько
рекр.2эт.</t>
  </si>
  <si>
    <t>Математика 6
Лакаткина
204</t>
  </si>
  <si>
    <t xml:space="preserve">Математика 6
Лакаткина
204
</t>
  </si>
  <si>
    <t>Математика
Михайлова
218</t>
  </si>
  <si>
    <t>Общество
Николаенко
202</t>
  </si>
  <si>
    <t>Английский язык
Карагодина/Педько
216а/216</t>
  </si>
  <si>
    <t>Математика 4
Халеева
207</t>
  </si>
  <si>
    <t>Русский язык
Радченко
207</t>
  </si>
  <si>
    <t>Русский язык/Английский язык
Сорочединова/Федосова
204/автодело</t>
  </si>
  <si>
    <t>110
библ</t>
  </si>
  <si>
    <t>Математика 6
Михайлова
202</t>
  </si>
  <si>
    <t>История
Голованова
2 гр.
207</t>
  </si>
  <si>
    <t>Английский язык/Русский язык
Лаврушина/Сорочединова
204/109</t>
  </si>
  <si>
    <t>Экономика гр.4
Анохина
рекр 2эт.</t>
  </si>
  <si>
    <t>Информатика гр.2
Иванова
библиотека</t>
  </si>
  <si>
    <t>Информатика
Светлова
рекр 2 эт.</t>
  </si>
  <si>
    <t>История
Голованова
202</t>
  </si>
  <si>
    <t>Экономика гр.2
Ликарчук
207</t>
  </si>
  <si>
    <t>Общество
Николаенко
114</t>
  </si>
  <si>
    <t>Литература
Шопинская
113</t>
  </si>
  <si>
    <t>Литература
Игнатенко
библиотека</t>
  </si>
  <si>
    <t>Право гр. 4
Паутова
113</t>
  </si>
  <si>
    <t>Литература
Игнатенко
218</t>
  </si>
  <si>
    <t>202
109</t>
  </si>
  <si>
    <t>208
библ</t>
  </si>
  <si>
    <t>История
Голованова
104</t>
  </si>
  <si>
    <t>Информатика гр.1
Светлова
рекр.2эт.</t>
  </si>
  <si>
    <t>Английский язык
Федосова/Лаврушина
105/216</t>
  </si>
  <si>
    <t>Английский язык
Федосова/Лаврушина
105а/216а</t>
  </si>
  <si>
    <t>Русский язык
Руденко
216</t>
  </si>
  <si>
    <t>История
Анохина
109</t>
  </si>
  <si>
    <t>Общество
Анохина
109</t>
  </si>
  <si>
    <t>Английский язык
Лаврушина/Черкашина
113/114</t>
  </si>
  <si>
    <t>Биология
Полякова
213</t>
  </si>
  <si>
    <t>История
Паутова
216</t>
  </si>
  <si>
    <t>ИП гр.7/Информатика
Полякова/Иванова
105/библиотека</t>
  </si>
  <si>
    <t>ИП гр.6/Информатика
Полякова/Иванова
105/библиотека</t>
  </si>
  <si>
    <t>Математика
Лакаткина/Котельникова
208/216</t>
  </si>
  <si>
    <t>Математика
Халеева
105</t>
  </si>
  <si>
    <t>Математика
Халеева
110</t>
  </si>
  <si>
    <t>Английский язык
Карагодина/Педько
207/216</t>
  </si>
  <si>
    <t>Родной язык
Сорочединова
204</t>
  </si>
  <si>
    <t>Астрономия
Балахничева
207</t>
  </si>
  <si>
    <t>Биология
Половнева
218</t>
  </si>
  <si>
    <t>Литература
Шопинская
202</t>
  </si>
  <si>
    <t>Русский язык/Английский язык
Сорочединова/Федосова
204/206</t>
  </si>
  <si>
    <t>Общество
Голованова
207</t>
  </si>
  <si>
    <t>Математика 6
Лакаткина
202</t>
  </si>
  <si>
    <t>Литература
Прохорова
203</t>
  </si>
  <si>
    <t>Английский язык
Карагодина/Спельникова
207/218</t>
  </si>
  <si>
    <t>Английский
Педько
110</t>
  </si>
  <si>
    <t>История 4
Голованова
114</t>
  </si>
  <si>
    <t>Математика 8
Растворцева
204</t>
  </si>
  <si>
    <t>География
Балахничева
202</t>
  </si>
  <si>
    <t>Математика 6
Лакаткина
213</t>
  </si>
  <si>
    <t>История
Голованова
220</t>
  </si>
  <si>
    <t>Математика 4
Халеева
205</t>
  </si>
  <si>
    <t>История
Анохина
204</t>
  </si>
  <si>
    <t>Математика
Халеева
202</t>
  </si>
  <si>
    <t>Английский язык 6
Карагодина/Спельникова
207/автодело</t>
  </si>
  <si>
    <t>Английский 6
Карагодина/
Спельникова
207/автодело</t>
  </si>
  <si>
    <t>Право
Николаенко
109</t>
  </si>
  <si>
    <t>Общество
Анохина
204</t>
  </si>
  <si>
    <t>Русский язык
Степаненко
208</t>
  </si>
  <si>
    <t>Литература
Игнатенко
114</t>
  </si>
  <si>
    <t>Общество
Николаенко
113</t>
  </si>
  <si>
    <t>География
Амельченко/Крайнева
105/110</t>
  </si>
  <si>
    <t>Информатика
Иванова
библиотека</t>
  </si>
  <si>
    <t>Общество
Анохина/Паутова
112/216</t>
  </si>
  <si>
    <t>История
Анохина
112</t>
  </si>
  <si>
    <t>География
Амельченко
216</t>
  </si>
  <si>
    <t>Литература
Бакланова
105</t>
  </si>
  <si>
    <t>Общество
Николаенко
105</t>
  </si>
  <si>
    <t>Русский язык
Бакланова
216</t>
  </si>
  <si>
    <t>Русский язык
Степаненко
105</t>
  </si>
  <si>
    <t>Экономика
Анохина
109</t>
  </si>
  <si>
    <t>История
Николаенко
105</t>
  </si>
  <si>
    <t>Информатика гр.2
Светлова
рекр.2 эт.</t>
  </si>
  <si>
    <t>ИП гр.2
Светлова
рекр.2 эт.</t>
  </si>
  <si>
    <t>ИП Физика гр.5
Федорова
213</t>
  </si>
  <si>
    <t>Английский язык
Педько
207</t>
  </si>
  <si>
    <t>Русский язык
Степаненко
207</t>
  </si>
  <si>
    <t>Право гр. 4
Паутова
115</t>
  </si>
  <si>
    <t>ОБЖ
Донцов
202</t>
  </si>
  <si>
    <t>Математика
Михайлова
203</t>
  </si>
  <si>
    <t>Математика
Халеева
220</t>
  </si>
  <si>
    <t>Информатика 
Иванова
библиотека</t>
  </si>
  <si>
    <t>Английский язык
Карагодина/Спельникова
207/202</t>
  </si>
  <si>
    <t>Биология
Половнева
202</t>
  </si>
  <si>
    <t>Русский язык/Английский язык
Сорочединова/Федосова
204/220</t>
  </si>
  <si>
    <t>Английский язык/Русский язык
Лаврушина/Сорочединова
110/204</t>
  </si>
  <si>
    <t>Литература
Прохорова
109</t>
  </si>
  <si>
    <t>Россия - мои горизонты
Федосова
216</t>
  </si>
  <si>
    <t>Россия - мои горизонты
Федорова
213</t>
  </si>
  <si>
    <t>Россия - мои горизонты
Полякова
105</t>
  </si>
  <si>
    <t>Литература
Бакланова
204</t>
  </si>
  <si>
    <t>Литература
Руденко
216</t>
  </si>
  <si>
    <t>Английский язык
Карагодина/Педько
207/109</t>
  </si>
  <si>
    <t>Английский язык
Лаврушина/Черкашина
104/114</t>
  </si>
  <si>
    <t>ИП гр.1
Светлова
рекр.2эт.</t>
  </si>
  <si>
    <t>География
Амельченко
кафе</t>
  </si>
  <si>
    <t>Литература
Игнатенко
105</t>
  </si>
  <si>
    <t>История
Паутова
203</t>
  </si>
  <si>
    <t>История
Паутова
216а</t>
  </si>
  <si>
    <t>История
Анохина
104</t>
  </si>
  <si>
    <t>Оказание первой помощи
Петричко
218</t>
  </si>
  <si>
    <t>Россия - мои горизонты
Карагодина
207</t>
  </si>
  <si>
    <t>Экономика
Ликарчук
216а</t>
  </si>
  <si>
    <t>201
104</t>
  </si>
  <si>
    <t>Английский язык
Карагодина/Педько
207/104</t>
  </si>
  <si>
    <t>Рус.язык/Информатика
Сорочединова/Иванова
216/библиотека</t>
  </si>
  <si>
    <t>Родной язык
Шопинская
202</t>
  </si>
  <si>
    <t>Родной язык
Игнатенко
216</t>
  </si>
  <si>
    <t>ОБЖ
Донцов
204</t>
  </si>
  <si>
    <t>Математика
Михайлова
205</t>
  </si>
  <si>
    <t>Английский 6
Карагодина/Спельникова
207/113</t>
  </si>
  <si>
    <t>Английский 6
Карагодина/
Спельникова
207/113</t>
  </si>
  <si>
    <t>Рус.язык/Информатика
Игнатенко/Иванова
109/библиотека</t>
  </si>
  <si>
    <t>кафе
рекр1эт</t>
  </si>
  <si>
    <t>Физика гр.3
Лютенко
115</t>
  </si>
  <si>
    <t>Общество
Голованова
113</t>
  </si>
  <si>
    <t>Астрономия
Балахничева
автодело</t>
  </si>
  <si>
    <t>Человек и его здоровье
Половнева
кафе</t>
  </si>
  <si>
    <t>Экономика гр3
Ликарчук
105а</t>
  </si>
  <si>
    <t>Литература
Сорочединова
218</t>
  </si>
  <si>
    <t>Русский язык
Бакланова
205</t>
  </si>
  <si>
    <t>Литература
Игнатенко
115</t>
  </si>
  <si>
    <t>Литература
Бакланова
216</t>
  </si>
  <si>
    <t>Общество
Анохина
206</t>
  </si>
  <si>
    <t>110
201</t>
  </si>
  <si>
    <t>Математика
Лакаткина/Котельникова
201/216</t>
  </si>
  <si>
    <t>Английский язык
Федосова/Лаврушина
105/110</t>
  </si>
  <si>
    <t>Право
Николаенко
201</t>
  </si>
  <si>
    <t>Право гр. 1
Николаенко
201</t>
  </si>
  <si>
    <t>Общество
Анохина
115</t>
  </si>
  <si>
    <t>Английский язык
Лаврушина/Черкашина
203/112</t>
  </si>
  <si>
    <t>Общество
Анохина/Паутова
114/113</t>
  </si>
  <si>
    <t>ИП Белоусов гр.3
109</t>
  </si>
  <si>
    <t>Физика 2
Лютенко
202</t>
  </si>
  <si>
    <t>Физика гр.3
Лютенко
202</t>
  </si>
  <si>
    <t xml:space="preserve">Комплексный анализ текста
Сорочединова/
Игнатенко
204/216
</t>
  </si>
  <si>
    <t>Литература
Сорочединова
204</t>
  </si>
  <si>
    <t>Право
Голованова
109</t>
  </si>
  <si>
    <t>Литература
Игнатенко
207</t>
  </si>
  <si>
    <t>Математика
Михайлова
автодело</t>
  </si>
  <si>
    <t>История 4
Голованова
109</t>
  </si>
  <si>
    <t>Математика 6
Лакаткина
205</t>
  </si>
  <si>
    <t>Биология
Полякова
112</t>
  </si>
  <si>
    <t>Экономика гр.1
Ликарчук
207</t>
  </si>
  <si>
    <t>Экономика
Ликарчук
207</t>
  </si>
  <si>
    <t>Математика 4
Халеева
204</t>
  </si>
  <si>
    <t>Английский язык
Карагодина/Спельникова
220/217</t>
  </si>
  <si>
    <t>Английский 6
Карагодина/
Спельникова
204/208</t>
  </si>
  <si>
    <t>Английский 6
Карагодина/Спельникова
204/208</t>
  </si>
  <si>
    <t>Английский 6
Карагодина/
Спельникова
213/113</t>
  </si>
  <si>
    <t>Элективный урок
Петричко
218</t>
  </si>
  <si>
    <t>Русский язык
Шопинская гр. 6
213</t>
  </si>
  <si>
    <t>202
114</t>
  </si>
  <si>
    <t>Литература
Прохорова
114</t>
  </si>
  <si>
    <t>Информатика
Иванова
Библиотека</t>
  </si>
  <si>
    <r>
      <rPr>
        <b/>
        <sz val="22"/>
        <color theme="1"/>
        <rFont val="Times New Roman"/>
        <family val="1"/>
        <charset val="204"/>
      </rPr>
      <t xml:space="preserve">Род.литература
</t>
    </r>
    <r>
      <rPr>
        <b/>
        <sz val="16"/>
        <color theme="1"/>
        <rFont val="Times New Roman"/>
        <family val="1"/>
        <charset val="204"/>
      </rPr>
      <t>Игнатенко</t>
    </r>
  </si>
  <si>
    <r>
      <rPr>
        <b/>
        <sz val="22"/>
        <color theme="1"/>
        <rFont val="Times New Roman"/>
        <family val="1"/>
        <charset val="204"/>
      </rPr>
      <t xml:space="preserve">Литература
</t>
    </r>
    <r>
      <rPr>
        <b/>
        <sz val="16"/>
        <color theme="1"/>
        <rFont val="Times New Roman"/>
        <family val="1"/>
        <charset val="204"/>
      </rPr>
      <t>Сорочединова</t>
    </r>
  </si>
  <si>
    <t>Астрономия
Балахничева
203</t>
  </si>
  <si>
    <t>Общество
Николаенко
218</t>
  </si>
  <si>
    <t>Экономика гр.4
Анохина
220</t>
  </si>
  <si>
    <t>109
206</t>
  </si>
  <si>
    <t>Литературное чтение
на родном языке
Ковальчук</t>
  </si>
  <si>
    <t>Литературное чтение на родном языке
Чефранова</t>
  </si>
  <si>
    <t>Литературное чтение на родном языке
Отиашвили</t>
  </si>
  <si>
    <t>Литературное чтение на родном языке
Бубликова</t>
  </si>
  <si>
    <t>Литературное чтение на родном языке
Божко</t>
  </si>
  <si>
    <t>Литературное чтение на родном языке
Кузнецова</t>
  </si>
  <si>
    <t>Литературное чтение на родном языке
Пашнева</t>
  </si>
  <si>
    <t>Литературное чтение
на родном языке
Чечина</t>
  </si>
  <si>
    <r>
      <rPr>
        <b/>
        <sz val="22"/>
        <color theme="1"/>
        <rFont val="Times New Roman"/>
        <family val="1"/>
        <charset val="204"/>
      </rPr>
      <t xml:space="preserve">Информатика
</t>
    </r>
    <r>
      <rPr>
        <b/>
        <sz val="16"/>
        <color theme="1"/>
        <rFont val="Times New Roman"/>
        <family val="1"/>
        <charset val="204"/>
      </rPr>
      <t>Бабкин/Светлова</t>
    </r>
  </si>
  <si>
    <r>
      <rPr>
        <b/>
        <sz val="22"/>
        <color theme="1"/>
        <rFont val="Times New Roman"/>
        <family val="1"/>
        <charset val="204"/>
      </rPr>
      <t xml:space="preserve">История.
</t>
    </r>
    <r>
      <rPr>
        <b/>
        <sz val="16"/>
        <color theme="1"/>
        <rFont val="Times New Roman"/>
        <family val="1"/>
        <charset val="204"/>
      </rPr>
      <t>Анохина</t>
    </r>
  </si>
  <si>
    <r>
      <rPr>
        <b/>
        <sz val="22"/>
        <color theme="1"/>
        <rFont val="Times New Roman"/>
        <family val="1"/>
        <charset val="204"/>
      </rPr>
      <t>История.</t>
    </r>
    <r>
      <rPr>
        <b/>
        <sz val="18"/>
        <color theme="1"/>
        <rFont val="Times New Roman"/>
        <family val="1"/>
        <charset val="204"/>
      </rPr>
      <t xml:space="preserve">
Анохина</t>
    </r>
  </si>
  <si>
    <r>
      <rPr>
        <b/>
        <sz val="22"/>
        <color theme="1"/>
        <rFont val="Times New Roman"/>
        <family val="1"/>
        <charset val="204"/>
      </rPr>
      <t>История.</t>
    </r>
    <r>
      <rPr>
        <b/>
        <sz val="16"/>
        <color theme="1"/>
        <rFont val="Times New Roman"/>
        <family val="1"/>
        <charset val="204"/>
      </rPr>
      <t xml:space="preserve">
Ликарчук</t>
    </r>
  </si>
  <si>
    <r>
      <t xml:space="preserve">История.
</t>
    </r>
    <r>
      <rPr>
        <b/>
        <sz val="16"/>
        <color theme="1"/>
        <rFont val="Times New Roman"/>
        <family val="1"/>
        <charset val="204"/>
      </rPr>
      <t>Ликарчук</t>
    </r>
  </si>
  <si>
    <t>Технология
Отиашвили</t>
  </si>
  <si>
    <t>История 4
Голованова
105а</t>
  </si>
  <si>
    <t>Литература
Прохорова
кафе</t>
  </si>
  <si>
    <t>Право
Голованова
115</t>
  </si>
  <si>
    <t>История
Голованова
кафе</t>
  </si>
  <si>
    <t>кружок "Юный медик"
Петричко
кафе</t>
  </si>
  <si>
    <t>Общество
Анохина
рекр. 1 эт.</t>
  </si>
  <si>
    <t>ИП Белоусов
гр.1
библиотека</t>
  </si>
  <si>
    <t>ИП Белоусов
гр.2
библиотека</t>
  </si>
  <si>
    <t>Общество
Анохина/Паутова
кафе/216а</t>
  </si>
  <si>
    <r>
      <t xml:space="preserve">История
</t>
    </r>
    <r>
      <rPr>
        <b/>
        <sz val="16"/>
        <color theme="1"/>
        <rFont val="Times New Roman"/>
        <family val="1"/>
        <charset val="204"/>
      </rPr>
      <t>Ликарчук</t>
    </r>
  </si>
  <si>
    <t>109
Рекр1эт</t>
  </si>
  <si>
    <t>204
207</t>
  </si>
  <si>
    <t>Комплексный анализ текста
Сорочединова/
Игнатенко
204/114</t>
  </si>
  <si>
    <t>Право гр. 1
Николаенко
114</t>
  </si>
  <si>
    <t>201
202</t>
  </si>
  <si>
    <t>204
202</t>
  </si>
  <si>
    <t>217
109</t>
  </si>
  <si>
    <t>204
220</t>
  </si>
  <si>
    <r>
      <rPr>
        <b/>
        <sz val="22"/>
        <color theme="1"/>
        <rFont val="Times New Roman"/>
        <family val="1"/>
        <charset val="204"/>
      </rPr>
      <t>ОБЖ</t>
    </r>
    <r>
      <rPr>
        <b/>
        <sz val="18"/>
        <color theme="1"/>
        <rFont val="Times New Roman"/>
        <family val="1"/>
        <charset val="204"/>
      </rPr>
      <t xml:space="preserve">
Донцов</t>
    </r>
  </si>
  <si>
    <t>ОБЖ
Донцов
208а</t>
  </si>
  <si>
    <t>ОБЖ
Донцов
Автодело</t>
  </si>
  <si>
    <t>История
Голованова
113</t>
  </si>
  <si>
    <t>Литератураное чтение на родном языке
Игнатович</t>
  </si>
  <si>
    <t>113
рекр.1эт</t>
  </si>
  <si>
    <t>География
Балахничева
автодело</t>
  </si>
  <si>
    <t>Английский 6
Карагодина/Спельникова
207/202</t>
  </si>
  <si>
    <t>Английский 6
Карагодина/
Спельникова
207/202</t>
  </si>
  <si>
    <t>Право
Николаенко
104</t>
  </si>
  <si>
    <t>Русский язык
Степаненко
автодело</t>
  </si>
  <si>
    <t>Литературное чтение на родном языке
Константинова</t>
  </si>
  <si>
    <t>Английский язык/Русский язык
Лаврушина/Сорочединова
105/204</t>
  </si>
  <si>
    <t>Английский язык
Карагодина
207</t>
  </si>
  <si>
    <t>1А</t>
  </si>
  <si>
    <t>1Б</t>
  </si>
  <si>
    <t>1В</t>
  </si>
  <si>
    <t>1Г</t>
  </si>
  <si>
    <t>1Д</t>
  </si>
  <si>
    <t>2А</t>
  </si>
  <si>
    <t>2В</t>
  </si>
  <si>
    <t>2Б</t>
  </si>
  <si>
    <t>2Г</t>
  </si>
  <si>
    <t>3А</t>
  </si>
  <si>
    <t>3Б</t>
  </si>
  <si>
    <t>3В</t>
  </si>
  <si>
    <t>3Г</t>
  </si>
  <si>
    <t>3Д</t>
  </si>
  <si>
    <t>4А</t>
  </si>
  <si>
    <t>4Б</t>
  </si>
  <si>
    <t>4В</t>
  </si>
  <si>
    <t>4Г</t>
  </si>
  <si>
    <t>4Д</t>
  </si>
  <si>
    <r>
      <rPr>
        <b/>
        <sz val="22"/>
        <color theme="1"/>
        <rFont val="Times New Roman"/>
        <family val="1"/>
        <charset val="204"/>
      </rPr>
      <t>Информатика</t>
    </r>
    <r>
      <rPr>
        <b/>
        <sz val="16"/>
        <color theme="1"/>
        <rFont val="Times New Roman"/>
        <family val="1"/>
        <charset val="204"/>
      </rPr>
      <t xml:space="preserve">
Иванова/Светлова</t>
    </r>
  </si>
  <si>
    <t>21
инф</t>
  </si>
  <si>
    <t>22
инф</t>
  </si>
  <si>
    <t>25
инф</t>
  </si>
  <si>
    <t>28
инф</t>
  </si>
  <si>
    <t>20
инф</t>
  </si>
  <si>
    <t>10
инф</t>
  </si>
  <si>
    <t>инф
20</t>
  </si>
  <si>
    <t>14
инф</t>
  </si>
  <si>
    <t>11
инф</t>
  </si>
  <si>
    <t>13
28</t>
  </si>
  <si>
    <t>105
109</t>
  </si>
  <si>
    <t>Английский 6
Карагодина/Спельникова
208а/113</t>
  </si>
  <si>
    <t>Время начала урока</t>
  </si>
  <si>
    <r>
      <t xml:space="preserve">Математика
</t>
    </r>
    <r>
      <rPr>
        <b/>
        <sz val="16"/>
        <color theme="1"/>
        <rFont val="Times New Roman"/>
        <family val="1"/>
        <charset val="204"/>
      </rPr>
      <t>Жиркова</t>
    </r>
  </si>
  <si>
    <t>220
105</t>
  </si>
  <si>
    <r>
      <rPr>
        <b/>
        <u/>
        <sz val="22"/>
        <color theme="1"/>
        <rFont val="Times New Roman"/>
        <family val="1"/>
        <charset val="204"/>
      </rPr>
      <t xml:space="preserve">Математика
</t>
    </r>
    <r>
      <rPr>
        <b/>
        <u/>
        <sz val="16"/>
        <color theme="1"/>
        <rFont val="Times New Roman"/>
        <family val="1"/>
        <charset val="204"/>
      </rPr>
      <t>Котельникова</t>
    </r>
  </si>
  <si>
    <t>Физика 2
Лютенко
115</t>
  </si>
  <si>
    <t>13
22</t>
  </si>
  <si>
    <t>204
205</t>
  </si>
  <si>
    <t>Английски для начинающих
Крамская/
Основы логики и алгоритмики
Юрченко</t>
  </si>
  <si>
    <t>д</t>
  </si>
  <si>
    <t>Здорово быть здоровым
Денисенко</t>
  </si>
  <si>
    <t>Здорово быть здоровым
Немкова</t>
  </si>
  <si>
    <t xml:space="preserve">Здорово быть здоровым
Григорчук
</t>
  </si>
  <si>
    <t>Здорово быть здоровым
Короленя</t>
  </si>
  <si>
    <t>Английски для начинающих
Крамская/
Основы логики и алгоритмики
Денисенко</t>
  </si>
  <si>
    <t>Здорово быть здоровым
Юрченко</t>
  </si>
  <si>
    <t>В мире книг
Денисенко</t>
  </si>
  <si>
    <t>В мире книг
Немкова</t>
  </si>
  <si>
    <t>В мире книг
Григорчук</t>
  </si>
  <si>
    <t>В мире книг
Короленя</t>
  </si>
  <si>
    <t>Секреты речи
Бросалина</t>
  </si>
  <si>
    <t>Смотрю на мир глазами художника
Пучкова</t>
  </si>
  <si>
    <t>Мы — твои друзья
Денисенко</t>
  </si>
  <si>
    <t>Мы — твои друзья
Немкова</t>
  </si>
  <si>
    <t>Мы — твои друзья
Короленя</t>
  </si>
  <si>
    <t>Английски для начинающих
Крамская/
Основы логики и алгоритмики
Григорчук</t>
  </si>
  <si>
    <t>Орлята России
Юрченко</t>
  </si>
  <si>
    <t>Орлята России
Денисенко</t>
  </si>
  <si>
    <t>Орлята России
Немкова</t>
  </si>
  <si>
    <t>Орлята России
Григорчук</t>
  </si>
  <si>
    <t>Орлята России
Короленя</t>
  </si>
  <si>
    <t>Английски для начинающих
Крамская/
Основы логики и алгоритмики
Короленя</t>
  </si>
  <si>
    <t>Английски для начинающих
Крамская/
Основы логики и алгоритмики
Немкова</t>
  </si>
  <si>
    <t>В мире книг
Юрченко</t>
  </si>
  <si>
    <t>Смотрю на мир глазами художника
Константинова</t>
  </si>
  <si>
    <t>Секреты речи
Бойко</t>
  </si>
  <si>
    <t>Футбол для всех
Сорокин</t>
  </si>
  <si>
    <t>Основы логики и алгоритмики
Бабкина</t>
  </si>
  <si>
    <t>Орлята России
Бабкина</t>
  </si>
  <si>
    <t>Орлята России
Брязгунова</t>
  </si>
  <si>
    <t>Орлята России
Савченко</t>
  </si>
  <si>
    <t>Орлята России
Лесных</t>
  </si>
  <si>
    <t>Основы логики и алгоритмики
Брязгунова</t>
  </si>
  <si>
    <t>Основы логики и алгоритмики
Савченко</t>
  </si>
  <si>
    <t>Основы логики и алгоритмики
Лесных</t>
  </si>
  <si>
    <t>Мы — твои друзья
Бабкина</t>
  </si>
  <si>
    <t>Мы — твои друзья
Брязгунова</t>
  </si>
  <si>
    <t>Мы — твои друзья
Савченко</t>
  </si>
  <si>
    <t>Мы — твои друзья
Лесных</t>
  </si>
  <si>
    <t>Здорово быть здоровым
Бабкина</t>
  </si>
  <si>
    <t>Здорово быть здоровым
Брязгунова</t>
  </si>
  <si>
    <t>Здорово быть здоровым
Савченко</t>
  </si>
  <si>
    <t>Здорово быть здоровым
Лесных</t>
  </si>
  <si>
    <t>Здорово быть здоровым
Пашнева</t>
  </si>
  <si>
    <t>Здорово быть здоровым
Константинова</t>
  </si>
  <si>
    <t>Футбол для всех
Кадуцкий</t>
  </si>
  <si>
    <t>Футбол для всех
Черникова</t>
  </si>
  <si>
    <t>В мире книг
Пашнева</t>
  </si>
  <si>
    <t>В мире книг
Константинова</t>
  </si>
  <si>
    <t>Психологическая азбука
Городова</t>
  </si>
  <si>
    <t>Основы логики и алгоритмики
Пашнева</t>
  </si>
  <si>
    <r>
      <t xml:space="preserve">Английский язык
Крамская/
</t>
    </r>
    <r>
      <rPr>
        <b/>
        <i/>
        <u/>
        <sz val="14"/>
        <color rgb="FFFF0000"/>
        <rFont val="Times New Roman"/>
        <family val="1"/>
        <charset val="204"/>
      </rPr>
      <t>Основы логики и алгоритмики</t>
    </r>
    <r>
      <rPr>
        <b/>
        <i/>
        <u/>
        <sz val="14"/>
        <color rgb="FFFF0000"/>
        <rFont val="Times New Roman"/>
        <family val="1"/>
        <charset val="204"/>
      </rPr>
      <t xml:space="preserve">
Константинова</t>
    </r>
  </si>
  <si>
    <t>23
инф</t>
  </si>
  <si>
    <t>Орлята России
Пашнева</t>
  </si>
  <si>
    <t>Орлята России
Константинова</t>
  </si>
  <si>
    <t>Азбука рукоделия
Ястребинская</t>
  </si>
  <si>
    <t>Здорово быть здоровым
Чечина</t>
  </si>
  <si>
    <t>Здорово быть здоровым
Игнатович</t>
  </si>
  <si>
    <t>Здорово быть здоровым
Отиашвили</t>
  </si>
  <si>
    <t>ЮИД
Белоусов</t>
  </si>
  <si>
    <t>В мире книг
Чечина</t>
  </si>
  <si>
    <t>В мире книг
Игнатович</t>
  </si>
  <si>
    <t>В мире книг
Отиашвили</t>
  </si>
  <si>
    <t>Основы логики и алгоритмики
Чечина</t>
  </si>
  <si>
    <t>Основы логики и алгоритмики
Игнатович</t>
  </si>
  <si>
    <t>Основы логики и алгоритмики
Отиашвили</t>
  </si>
  <si>
    <r>
      <t>Английский язык
Крамская/</t>
    </r>
    <r>
      <rPr>
        <b/>
        <sz val="12"/>
        <color theme="1"/>
        <rFont val="Times New Roman"/>
        <family val="1"/>
        <charset val="204"/>
      </rPr>
      <t>Спельникова</t>
    </r>
  </si>
  <si>
    <t>Орлята России
Игнатович</t>
  </si>
  <si>
    <t>Орлята России
Отиашвили</t>
  </si>
  <si>
    <t>Орлята России
Чечина</t>
  </si>
  <si>
    <t>Тропинка к своему я
Городова</t>
  </si>
  <si>
    <t>Основы логики и алгоритмики
Чефранова</t>
  </si>
  <si>
    <t>В мире книг
Бубликова</t>
  </si>
  <si>
    <t>Основы логики и алгоритмики
Божко</t>
  </si>
  <si>
    <t>Основы логики и алгоритмики
Кузнецова</t>
  </si>
  <si>
    <t>Основы логики и алгоритмики
Ковальчук</t>
  </si>
  <si>
    <t>В мире книг
Чефранова</t>
  </si>
  <si>
    <t>Основы логики и алгоритмики
Бубликова</t>
  </si>
  <si>
    <t>В мире книг
Божко</t>
  </si>
  <si>
    <t>В мире книг
Ковальчук</t>
  </si>
  <si>
    <t>Орлята России
Кузнецова</t>
  </si>
  <si>
    <t>Орлята Россиии
Чефранова</t>
  </si>
  <si>
    <t>ОБЖ
Чефранова</t>
  </si>
  <si>
    <t>Хоровое пение
Зейналова</t>
  </si>
  <si>
    <t>Футбол для всех
Заболоцких</t>
  </si>
  <si>
    <t>Орлята России
Божко</t>
  </si>
  <si>
    <t>ОБЖ
Божко</t>
  </si>
  <si>
    <t>Орлята России
Ковальчук</t>
  </si>
  <si>
    <t>Тропинка к своему я 
Городова</t>
  </si>
  <si>
    <t>Орлята России
Бубликова</t>
  </si>
  <si>
    <t>ОБЖ
Бубликова</t>
  </si>
  <si>
    <t>ОБЖ
Кузнецова</t>
  </si>
  <si>
    <t>В мире книг
Кузнецова</t>
  </si>
  <si>
    <t>ОБЖ
Ковальчук</t>
  </si>
  <si>
    <t>инф</t>
  </si>
  <si>
    <t>112
115</t>
  </si>
  <si>
    <t>112
110</t>
  </si>
  <si>
    <t>Молекулярная биология
Половнева
кафе</t>
  </si>
  <si>
    <t>Комплексный анализ текста
Бакланова
дистанционно</t>
  </si>
  <si>
    <t>Комплексный анализ текста
Руденко
дистанционно</t>
  </si>
  <si>
    <t>Подготовка к ЕГЭ по информатике
Светлова
дистанционно</t>
  </si>
  <si>
    <t>Подготовка к ЕГЭ по русскому языку
Степаненко
дистанционно</t>
  </si>
  <si>
    <t>Клуб путешественников
Амельченко
дистанционно</t>
  </si>
  <si>
    <t>Страноведение
Крайнева
дистанционно</t>
  </si>
  <si>
    <t>Практикум по решению задач по физике
Федорова
дистанционно</t>
  </si>
  <si>
    <t>Футбол для всех
Черникова
дистанционно</t>
  </si>
  <si>
    <t>Подготовка к ЕГЭ по английскому языку
Карагодина
дистанционно</t>
  </si>
  <si>
    <t>Поэты Белгородчины
Филатов
дистанционно</t>
  </si>
  <si>
    <t>Гибкое сознание
Токарь
218</t>
  </si>
  <si>
    <t>Подготовка к ЕГЭ по истории
Голованова
дистанционно</t>
  </si>
  <si>
    <t>За страницами учебника математики
Лакаткина
217</t>
  </si>
  <si>
    <t xml:space="preserve">Трудные вопросы математики
Растворцева
114
</t>
  </si>
  <si>
    <t xml:space="preserve">Трудные вопросы математики
Михайлова
109
</t>
  </si>
  <si>
    <t>Футбол для всех
Холоденко
дистанционно</t>
  </si>
  <si>
    <t>Клуб путешественников
Балахничева
дистанционно</t>
  </si>
  <si>
    <t>Подготовка к ЕГЭ по русскому языку
Сайненко
201</t>
  </si>
  <si>
    <t>Избранные вопросы физики
Федорова 
дистанционно</t>
  </si>
  <si>
    <t>За страницами учебника математики
Михайлова
кафе</t>
  </si>
  <si>
    <t>За страницами учебника математики
Халеева
рекр 1 эт</t>
  </si>
  <si>
    <t>Подготовка к ЕГЭ по английскому языку
Спельникова
дистанционно</t>
  </si>
  <si>
    <t>Подготовка к ЕГЭ по обществознанию
Голованова
дистанционно</t>
  </si>
  <si>
    <t>Подготовка к ЕГЭ по обществознанию
Николаенко
207</t>
  </si>
  <si>
    <t>Онтогенез. Основные закономерности развития
кафе</t>
  </si>
  <si>
    <t>Эволюция систем органов растений и животных
Половнева
кафе</t>
  </si>
  <si>
    <t>Футбол для всех
Кадуцкий
дистанционно</t>
  </si>
  <si>
    <t>Подготовка к ЕГЭ по русскому языку
Сорочединова
218</t>
  </si>
  <si>
    <t>Подготовка к ЕГЭ по русскому языку
Шопинская
207</t>
  </si>
  <si>
    <t>Увлекательная биология
Полякова</t>
  </si>
  <si>
    <t>От идеи к модели
Ястребинская</t>
  </si>
  <si>
    <t>Основы программирования (1)
Карамышев</t>
  </si>
  <si>
    <t>Основы программирования (2)
Карамышев
Формирование функциональной грамотности
Игнатенко</t>
  </si>
  <si>
    <t>Формирование функциональной грамотности
Игнатенко</t>
  </si>
  <si>
    <t>Занимательный английский
Воронина</t>
  </si>
  <si>
    <t>Звездная грамматика
Карагодина/Педько</t>
  </si>
  <si>
    <t>Мир вокруг
Педько</t>
  </si>
  <si>
    <t>Мир вокруг
Руденко</t>
  </si>
  <si>
    <t>Основы программирования (2)
Карамышев</t>
  </si>
  <si>
    <t>За страницами учебника матьематики
Лакаткина</t>
  </si>
  <si>
    <t>За страницами учебника матьематики
Растворцева</t>
  </si>
  <si>
    <t>Мой языковой портфель
Педько</t>
  </si>
  <si>
    <t>Тропинка к своему Я
Щербакова</t>
  </si>
  <si>
    <t>Мир вокруг
Радченко</t>
  </si>
  <si>
    <t>За страницами учебника матьематики
Михайлова</t>
  </si>
  <si>
    <t>Мир вокруг
Лакаткина</t>
  </si>
  <si>
    <t>Умелые руки (деревообработка)
Зейналов</t>
  </si>
  <si>
    <t>Основы программирования (1)
Карамышев/
Умелые руки (деревообработка)
Зейналов</t>
  </si>
  <si>
    <t>Мир вокруг
Растворцева</t>
  </si>
  <si>
    <t>Основы программирования
Иванова/
Основы программирования
Карамышев</t>
  </si>
  <si>
    <t>Звездная грамматика
Педько/
Звездное чтение
Спельникова</t>
  </si>
  <si>
    <t>Загадки русского языка
Игнатенко</t>
  </si>
  <si>
    <t>Основы проектной и исследовательской деятельности
Баринова</t>
  </si>
  <si>
    <t xml:space="preserve">От идеи к модели
Ястребинская </t>
  </si>
  <si>
    <t>Основы программирования на Python (2)
Светлова/
Основы программирования на Python (1)
Карамышев</t>
  </si>
  <si>
    <t>Знакомство с прфессией кондитер
Ястребинская</t>
  </si>
  <si>
    <t>Мой языковой портфель
Фейзулаева</t>
  </si>
  <si>
    <t>Звездное чтение
Черкашина/
Звездная грамматика
Спельникова</t>
  </si>
  <si>
    <t>Занимательный немецкий
Крамская</t>
  </si>
  <si>
    <t>Футбол для всех
Холоденко</t>
  </si>
  <si>
    <t>Основы программирования на Python (2)
Светлова/
Основы программирования на Python (1)
Иванова</t>
  </si>
  <si>
    <t>Основы программирования на Python (1)
Иванова</t>
  </si>
  <si>
    <t>Основы программирования на Python (2)
Светлова</t>
  </si>
  <si>
    <t>Звездная грамматика
Черкашина/
Звездное чтение
Каплина</t>
  </si>
  <si>
    <t>Загадки русского языка
Реденко</t>
  </si>
  <si>
    <t>Подготовка к ОГЭ по русскому языку
Жигулина</t>
  </si>
  <si>
    <t>рекр 2 эт</t>
  </si>
  <si>
    <r>
      <t>За страницами учебника математики</t>
    </r>
    <r>
      <rPr>
        <b/>
        <i/>
        <u/>
        <sz val="22"/>
        <color rgb="FFFF0000"/>
        <rFont val="Times New Roman"/>
        <family val="1"/>
        <charset val="204"/>
      </rPr>
      <t xml:space="preserve">
</t>
    </r>
    <r>
      <rPr>
        <b/>
        <i/>
        <u/>
        <sz val="16"/>
        <color rgb="FFFF0000"/>
        <rFont val="Times New Roman"/>
        <family val="1"/>
        <charset val="204"/>
      </rPr>
      <t>Котельникова</t>
    </r>
  </si>
  <si>
    <t>Трудные вопросы математики
Власова</t>
  </si>
  <si>
    <t>Подготовка к ОГЭ по русскому языку
Бакланова</t>
  </si>
  <si>
    <r>
      <rPr>
        <b/>
        <sz val="22"/>
        <color rgb="FF000000"/>
        <rFont val="Times New Roman"/>
        <family val="1"/>
        <charset val="204"/>
      </rPr>
      <t>История</t>
    </r>
    <r>
      <rPr>
        <b/>
        <sz val="22"/>
        <color rgb="FF000000"/>
        <rFont val="Times New Roman"/>
        <family val="1"/>
        <charset val="204"/>
      </rPr>
      <t xml:space="preserve">
</t>
    </r>
    <r>
      <rPr>
        <b/>
        <sz val="16"/>
        <color rgb="FF000000"/>
        <rFont val="Times New Roman"/>
        <family val="1"/>
        <charset val="204"/>
      </rPr>
      <t>Ликарчук</t>
    </r>
  </si>
  <si>
    <t>Подготовка к ОГЭ по русскому языку
Сорочединова</t>
  </si>
  <si>
    <t>Основы программирования на Python
Иванова</t>
  </si>
  <si>
    <t>Подготовка к ОГЭ по информатике
Светлова</t>
  </si>
  <si>
    <t xml:space="preserve">Подготовка к ОГЭ по биологии
Половненва/
Основы программирования на Python
Светлова </t>
  </si>
  <si>
    <t>Подготовка к ОГЭ по биологии
Половненва</t>
  </si>
  <si>
    <t>Трудные вопросы математики
Лакаткина</t>
  </si>
  <si>
    <t>Подготовка к ОГЭ по английскому языку
Лаврушина/
Избранные вопросы механики
Лютенко</t>
  </si>
  <si>
    <t>Избранные вопросы механики
Лютенко</t>
  </si>
  <si>
    <t>Подготовка к ОГЭ по обществознанию
Ликарчук</t>
  </si>
  <si>
    <r>
      <t>Трудные вопросы математики</t>
    </r>
    <r>
      <rPr>
        <b/>
        <i/>
        <u/>
        <sz val="22"/>
        <color rgb="FFFF0000"/>
        <rFont val="Times New Roman"/>
        <family val="1"/>
        <charset val="204"/>
      </rPr>
      <t xml:space="preserve">
</t>
    </r>
    <r>
      <rPr>
        <b/>
        <i/>
        <u/>
        <sz val="16"/>
        <color rgb="FFFF0000"/>
        <rFont val="Times New Roman"/>
        <family val="1"/>
        <charset val="204"/>
      </rPr>
      <t>Власова</t>
    </r>
  </si>
  <si>
    <r>
      <rPr>
        <b/>
        <sz val="22"/>
        <color rgb="FF000000"/>
        <rFont val="Times New Roman"/>
        <family val="1"/>
        <charset val="204"/>
      </rPr>
      <t>Физика</t>
    </r>
    <r>
      <rPr>
        <b/>
        <sz val="22"/>
        <color rgb="FF000000"/>
        <rFont val="Times New Roman"/>
        <family val="1"/>
        <charset val="204"/>
      </rPr>
      <t xml:space="preserve">
</t>
    </r>
    <r>
      <rPr>
        <b/>
        <sz val="16"/>
        <color rgb="FF000000"/>
        <rFont val="Times New Roman"/>
        <family val="1"/>
        <charset val="204"/>
      </rPr>
      <t>Лютенко</t>
    </r>
  </si>
  <si>
    <t>Подготовка к ОГЭ по русскому языку
Шопинская</t>
  </si>
  <si>
    <t>Подготовка к ОГЭ по английскому языку
Каплина</t>
  </si>
  <si>
    <t>Подготовка к ОГЭ по географии
Балахничева</t>
  </si>
  <si>
    <t>Подготовка к ОГЭ по истории
Ликарчук</t>
  </si>
  <si>
    <t>Основы программирования
Иванова</t>
  </si>
  <si>
    <t>Занимательный английский
Лаврушина</t>
  </si>
  <si>
    <r>
      <t xml:space="preserve">115
</t>
    </r>
    <r>
      <rPr>
        <b/>
        <sz val="20"/>
        <color theme="1"/>
        <rFont val="Times New Roman"/>
        <family val="1"/>
        <charset val="204"/>
      </rPr>
      <t>Рекр1эт</t>
    </r>
  </si>
  <si>
    <r>
      <t xml:space="preserve">Библ
</t>
    </r>
    <r>
      <rPr>
        <b/>
        <sz val="22"/>
        <color theme="1"/>
        <rFont val="Times New Roman"/>
        <family val="1"/>
        <charset val="204"/>
      </rPr>
      <t>Рекр2эт</t>
    </r>
  </si>
  <si>
    <r>
      <t xml:space="preserve">библ
</t>
    </r>
    <r>
      <rPr>
        <b/>
        <sz val="22"/>
        <color theme="1"/>
        <rFont val="Times New Roman"/>
        <family val="1"/>
        <charset val="204"/>
      </rPr>
      <t>рекр2эт</t>
    </r>
  </si>
  <si>
    <r>
      <t xml:space="preserve">208
</t>
    </r>
    <r>
      <rPr>
        <b/>
        <sz val="22"/>
        <color theme="1"/>
        <rFont val="Times New Roman"/>
        <family val="1"/>
        <charset val="204"/>
      </rPr>
      <t>Автодело</t>
    </r>
  </si>
  <si>
    <r>
      <rPr>
        <b/>
        <sz val="24"/>
        <color theme="1"/>
        <rFont val="Times New Roman"/>
        <family val="1"/>
        <charset val="204"/>
      </rPr>
      <t>рекр2эт</t>
    </r>
    <r>
      <rPr>
        <b/>
        <sz val="26"/>
        <color theme="1"/>
        <rFont val="Times New Roman"/>
        <family val="1"/>
        <charset val="204"/>
      </rPr>
      <t xml:space="preserve">
205</t>
    </r>
  </si>
  <si>
    <r>
      <t xml:space="preserve">библ
</t>
    </r>
    <r>
      <rPr>
        <b/>
        <sz val="24"/>
        <color theme="1"/>
        <rFont val="Times New Roman"/>
        <family val="1"/>
        <charset val="204"/>
      </rPr>
      <t>рекр2эт</t>
    </r>
  </si>
  <si>
    <r>
      <t xml:space="preserve">библ.
</t>
    </r>
    <r>
      <rPr>
        <b/>
        <sz val="24"/>
        <color theme="1"/>
        <rFont val="Times New Roman"/>
        <family val="1"/>
        <charset val="204"/>
      </rPr>
      <t>Рекр2эт</t>
    </r>
  </si>
  <si>
    <r>
      <t xml:space="preserve">Русский язык
</t>
    </r>
    <r>
      <rPr>
        <b/>
        <u/>
        <sz val="16"/>
        <color theme="1"/>
        <rFont val="Times New Roman"/>
        <family val="1"/>
        <charset val="204"/>
      </rPr>
      <t>Игнатенко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</si>
</sst>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h:mm;@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4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  <font>
      <b/>
      <i/>
      <u/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b/>
      <sz val="36"/>
      <color theme="1"/>
      <name val="Times New Roman"/>
      <family val="1"/>
      <charset val="204"/>
    </font>
    <font>
      <b/>
      <i/>
      <u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u/>
      <sz val="22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1"/>
      <color theme="7" tint="0.59999389629810485"/>
      <name val="Calibri"/>
      <family val="2"/>
      <charset val="204"/>
      <scheme val="minor"/>
    </font>
    <font>
      <b/>
      <i/>
      <u/>
      <sz val="22"/>
      <color rgb="FFFF0000"/>
      <name val="Times New Roman"/>
      <family val="1"/>
      <charset val="204"/>
    </font>
    <font>
      <b/>
      <i/>
      <u/>
      <sz val="18"/>
      <color rgb="FFFF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4"/>
      <color rgb="FFC9211E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rgb="FFFF0000"/>
      <name val="Calibri"/>
      <family val="2"/>
      <charset val="204"/>
    </font>
    <font>
      <b/>
      <i/>
      <u/>
      <sz val="11"/>
      <color rgb="FFFF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i/>
      <u/>
      <sz val="26"/>
      <color rgb="FFFF0000"/>
      <name val="Times New Roman"/>
      <family val="1"/>
      <charset val="204"/>
    </font>
  </fonts>
  <fills count="9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2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7" tint="0.39994506668294322"/>
        <bgColor indexed="22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9" tint="0.39994506668294322"/>
        <bgColor indexed="22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22"/>
      </patternFill>
    </fill>
    <fill>
      <patternFill patternType="solid">
        <fgColor theme="4" tint="0.79998168889431442"/>
        <bgColor indexed="45"/>
      </patternFill>
    </fill>
    <fill>
      <patternFill patternType="solid">
        <fgColor theme="4" tint="0.59999389629810485"/>
        <bgColor indexed="45"/>
      </patternFill>
    </fill>
    <fill>
      <patternFill patternType="solid">
        <fgColor theme="4" tint="0.39997558519241921"/>
        <bgColor indexed="45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4" tint="0.39997558519241921"/>
        <bgColor indexed="26"/>
      </patternFill>
    </fill>
    <fill>
      <gradientFill degree="270">
        <stop position="0">
          <color theme="0"/>
        </stop>
        <stop position="1">
          <color theme="5" tint="0.40000610370189521"/>
        </stop>
      </gradient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patternFill patternType="solid">
        <fgColor theme="5" tint="0.39997558519241921"/>
        <bgColor indexed="45"/>
      </patternFill>
    </fill>
    <fill>
      <patternFill patternType="solid">
        <fgColor theme="4" tint="0.39994506668294322"/>
        <bgColor indexed="26"/>
      </patternFill>
    </fill>
    <fill>
      <patternFill patternType="solid">
        <fgColor theme="5" tint="0.39994506668294322"/>
        <bgColor auto="1"/>
      </patternFill>
    </fill>
    <fill>
      <patternFill patternType="solid">
        <fgColor theme="4" tint="0.39997558519241921"/>
        <bgColor auto="1"/>
      </patternFill>
    </fill>
    <fill>
      <patternFill patternType="solid">
        <fgColor rgb="FFFFE699"/>
        <bgColor rgb="FFF9D8C1"/>
      </patternFill>
    </fill>
    <fill>
      <patternFill patternType="solid">
        <fgColor rgb="FFFFF2CC"/>
        <bgColor rgb="FFFBE5D6"/>
      </patternFill>
    </fill>
    <fill>
      <patternFill patternType="solid">
        <fgColor rgb="FFFFD966"/>
        <bgColor rgb="FFFFE699"/>
      </patternFill>
    </fill>
    <fill>
      <patternFill patternType="solid">
        <fgColor theme="4" tint="0.39997558519241921"/>
        <bgColor rgb="FFF9D8C1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FFF2CC"/>
      </patternFill>
    </fill>
    <fill>
      <patternFill patternType="solid">
        <fgColor theme="4" tint="0.39994506668294322"/>
        <bgColor auto="1"/>
      </patternFill>
    </fill>
    <fill>
      <patternFill patternType="solid">
        <fgColor theme="8" tint="0.39997558519241921"/>
        <bgColor auto="1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39997558519241921"/>
        <bgColor rgb="FFFFE699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9" tint="0.59999389629810485"/>
        <bgColor auto="1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7" tint="0.39997558519241921"/>
        <bgColor auto="1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7" tint="0.79998168889431442"/>
        <bgColor rgb="FFFBE5D6"/>
      </patternFill>
    </fill>
    <fill>
      <patternFill patternType="solid">
        <fgColor theme="7" tint="0.59999389629810485"/>
        <bgColor auto="1"/>
      </patternFill>
    </fill>
    <fill>
      <patternFill patternType="solid">
        <fgColor theme="7" tint="0.59999389629810485"/>
        <bgColor rgb="FFF9D8C1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9" tint="0.39997558519241921"/>
        <bgColor auto="1"/>
      </patternFill>
    </fill>
    <fill>
      <patternFill patternType="solid">
        <fgColor rgb="FFFFCC00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rgb="FFF9D8C1"/>
      </patternFill>
    </fill>
    <fill>
      <patternFill patternType="solid">
        <fgColor theme="7" tint="0.39997558519241921"/>
        <bgColor rgb="FFF9D8C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E5D6"/>
        <bgColor rgb="FFFBE5D6"/>
      </patternFill>
    </fill>
    <fill>
      <patternFill patternType="solid">
        <fgColor rgb="FFF8CBAD"/>
        <bgColor rgb="FFF8CBAD"/>
      </patternFill>
    </fill>
    <fill>
      <patternFill patternType="solid">
        <fgColor rgb="FFF4B183"/>
        <bgColor rgb="FFF4B183"/>
      </patternFill>
    </fill>
    <fill>
      <patternFill patternType="solid">
        <fgColor rgb="FFDEEBF7"/>
        <bgColor rgb="FFDEEBF7"/>
      </patternFill>
    </fill>
    <fill>
      <patternFill patternType="solid">
        <fgColor rgb="FFBDD7EE"/>
        <bgColor rgb="FFBDD7EE"/>
      </patternFill>
    </fill>
    <fill>
      <patternFill patternType="solid">
        <fgColor rgb="FFE2F0D9"/>
        <bgColor rgb="FFE2F0D9"/>
      </patternFill>
    </fill>
    <fill>
      <patternFill patternType="solid">
        <fgColor rgb="FFC5E0B4"/>
        <bgColor rgb="FFC5E0B4"/>
      </patternFill>
    </fill>
    <fill>
      <patternFill patternType="solid">
        <fgColor rgb="FFC6E0B4"/>
        <bgColor rgb="FFC6E0B4"/>
      </patternFill>
    </fill>
    <fill>
      <patternFill patternType="solid">
        <fgColor rgb="FFA9D08E"/>
        <bgColor rgb="FFA9D08E"/>
      </patternFill>
    </fill>
    <fill>
      <patternFill patternType="solid">
        <fgColor rgb="FFA9D18E"/>
        <bgColor rgb="FFA9D18E"/>
      </patternFill>
    </fill>
    <fill>
      <patternFill patternType="solid">
        <fgColor rgb="FFFFF2CC"/>
        <bgColor rgb="FFFFF2CC"/>
      </patternFill>
    </fill>
    <fill>
      <patternFill patternType="solid">
        <fgColor rgb="FFFFE699"/>
        <bgColor rgb="FFFFE699"/>
      </patternFill>
    </fill>
    <fill>
      <patternFill patternType="solid">
        <fgColor rgb="FFFFD966"/>
        <bgColor rgb="FFFFD966"/>
      </patternFill>
    </fill>
    <fill>
      <patternFill patternType="solid">
        <fgColor rgb="FFD9D9D9"/>
        <bgColor rgb="FFD9D9D9"/>
      </patternFill>
    </fill>
    <fill>
      <patternFill patternType="solid">
        <fgColor rgb="FFFFCC00"/>
        <bgColor rgb="FFFFCC00"/>
      </patternFill>
    </fill>
    <fill>
      <patternFill patternType="solid">
        <fgColor theme="0" tint="-0.14999847407452621"/>
        <bgColor rgb="FFFBE5D6"/>
      </patternFill>
    </fill>
    <fill>
      <patternFill patternType="solid">
        <fgColor theme="0" tint="-0.14999847407452621"/>
        <bgColor rgb="FFFFD966"/>
      </patternFill>
    </fill>
    <fill>
      <patternFill patternType="solid">
        <fgColor theme="0" tint="-0.14999847407452621"/>
        <bgColor rgb="FFFFCC00"/>
      </patternFill>
    </fill>
    <fill>
      <patternFill patternType="solid">
        <fgColor rgb="FF8FAADC"/>
        <bgColor rgb="FF8FAADC"/>
      </patternFill>
    </fill>
    <fill>
      <patternFill patternType="solid">
        <fgColor rgb="FFDAE3F3"/>
        <bgColor rgb="FFDAE3F3"/>
      </patternFill>
    </fill>
    <fill>
      <patternFill patternType="solid">
        <fgColor rgb="FFB4C7E7"/>
        <bgColor rgb="FFB4C7E7"/>
      </patternFill>
    </fill>
    <fill>
      <patternFill patternType="solid">
        <fgColor rgb="FF9DC3E6"/>
        <bgColor rgb="FF9DC3E6"/>
      </patternFill>
    </fill>
  </fills>
  <borders count="13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auto="1"/>
      </top>
      <bottom style="medium">
        <color indexed="8"/>
      </bottom>
      <diagonal/>
    </border>
    <border>
      <left style="medium">
        <color indexed="8"/>
      </left>
      <right/>
      <top style="thin">
        <color auto="1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thin">
        <color indexed="8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auto="1"/>
      </bottom>
      <diagonal/>
    </border>
  </borders>
  <cellStyleXfs count="4">
    <xf numFmtId="0" fontId="0" fillId="0" borderId="0"/>
    <xf numFmtId="164" fontId="6" fillId="0" borderId="0" applyBorder="0" applyProtection="0"/>
    <xf numFmtId="0" fontId="11" fillId="0" borderId="0"/>
    <xf numFmtId="0" fontId="16" fillId="0" borderId="0" applyNumberFormat="0" applyFill="0" applyBorder="0" applyAlignment="0" applyProtection="0"/>
  </cellStyleXfs>
  <cellXfs count="1779">
    <xf numFmtId="0" fontId="0" fillId="0" borderId="0" xfId="0"/>
    <xf numFmtId="0" fontId="0" fillId="0" borderId="2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12" fillId="14" borderId="31" xfId="2" applyFont="1" applyFill="1" applyBorder="1" applyAlignment="1">
      <alignment horizontal="center" vertical="center" wrapText="1"/>
    </xf>
    <xf numFmtId="0" fontId="12" fillId="18" borderId="31" xfId="2" applyFont="1" applyFill="1" applyBorder="1" applyAlignment="1">
      <alignment horizontal="center" vertical="center" wrapText="1"/>
    </xf>
    <xf numFmtId="0" fontId="12" fillId="18" borderId="32" xfId="2" applyFont="1" applyFill="1" applyBorder="1" applyAlignment="1">
      <alignment horizontal="center" vertical="center"/>
    </xf>
    <xf numFmtId="0" fontId="12" fillId="22" borderId="31" xfId="2" applyFont="1" applyFill="1" applyBorder="1" applyAlignment="1">
      <alignment horizontal="center" vertical="center" wrapText="1"/>
    </xf>
    <xf numFmtId="0" fontId="12" fillId="22" borderId="32" xfId="2" applyFont="1" applyFill="1" applyBorder="1" applyAlignment="1">
      <alignment horizontal="center" vertical="center"/>
    </xf>
    <xf numFmtId="0" fontId="12" fillId="14" borderId="35" xfId="2" applyFont="1" applyFill="1" applyBorder="1" applyAlignment="1">
      <alignment horizontal="center" vertical="center"/>
    </xf>
    <xf numFmtId="0" fontId="12" fillId="18" borderId="35" xfId="2" applyFont="1" applyFill="1" applyBorder="1" applyAlignment="1">
      <alignment horizontal="center" vertical="center"/>
    </xf>
    <xf numFmtId="0" fontId="12" fillId="22" borderId="35" xfId="2" applyFont="1" applyFill="1" applyBorder="1" applyAlignment="1">
      <alignment horizontal="center" vertical="center"/>
    </xf>
    <xf numFmtId="0" fontId="12" fillId="14" borderId="37" xfId="2" applyFont="1" applyFill="1" applyBorder="1" applyAlignment="1">
      <alignment horizontal="center" vertical="center"/>
    </xf>
    <xf numFmtId="0" fontId="12" fillId="18" borderId="37" xfId="2" applyFont="1" applyFill="1" applyBorder="1" applyAlignment="1">
      <alignment horizontal="center" vertical="center"/>
    </xf>
    <xf numFmtId="0" fontId="12" fillId="22" borderId="37" xfId="2" applyFont="1" applyFill="1" applyBorder="1" applyAlignment="1">
      <alignment horizontal="center" vertical="center"/>
    </xf>
    <xf numFmtId="0" fontId="12" fillId="14" borderId="43" xfId="2" applyFont="1" applyFill="1" applyBorder="1" applyAlignment="1">
      <alignment horizontal="center" vertical="center"/>
    </xf>
    <xf numFmtId="0" fontId="12" fillId="18" borderId="43" xfId="2" applyFont="1" applyFill="1" applyBorder="1" applyAlignment="1">
      <alignment horizontal="center" vertical="center"/>
    </xf>
    <xf numFmtId="0" fontId="12" fillId="22" borderId="43" xfId="2" applyFont="1" applyFill="1" applyBorder="1" applyAlignment="1">
      <alignment horizontal="center" vertical="center"/>
    </xf>
    <xf numFmtId="0" fontId="12" fillId="14" borderId="41" xfId="2" applyFont="1" applyFill="1" applyBorder="1" applyAlignment="1">
      <alignment horizontal="center" vertical="center"/>
    </xf>
    <xf numFmtId="0" fontId="12" fillId="18" borderId="41" xfId="2" applyFont="1" applyFill="1" applyBorder="1" applyAlignment="1">
      <alignment horizontal="center" vertical="center"/>
    </xf>
    <xf numFmtId="0" fontId="12" fillId="22" borderId="41" xfId="2" applyFont="1" applyFill="1" applyBorder="1" applyAlignment="1">
      <alignment horizontal="center" vertical="center"/>
    </xf>
    <xf numFmtId="0" fontId="0" fillId="0" borderId="0" xfId="0" applyAlignment="1">
      <alignment textRotation="255"/>
    </xf>
    <xf numFmtId="0" fontId="7" fillId="0" borderId="0" xfId="0" applyFont="1" applyAlignment="1">
      <alignment horizontal="right" vertical="center" textRotation="90"/>
    </xf>
    <xf numFmtId="0" fontId="7" fillId="0" borderId="0" xfId="0" applyFont="1" applyAlignment="1">
      <alignment horizontal="left" vertical="center" textRotation="180"/>
    </xf>
    <xf numFmtId="0" fontId="12" fillId="22" borderId="33" xfId="2" applyFont="1" applyFill="1" applyBorder="1" applyAlignment="1">
      <alignment horizontal="center" vertical="center"/>
    </xf>
    <xf numFmtId="0" fontId="12" fillId="27" borderId="33" xfId="2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8" fillId="0" borderId="66" xfId="0" applyFont="1" applyBorder="1" applyAlignment="1">
      <alignment horizontal="right" vertical="center"/>
    </xf>
    <xf numFmtId="0" fontId="8" fillId="0" borderId="6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3" fillId="16" borderId="37" xfId="2" applyFont="1" applyFill="1" applyBorder="1" applyAlignment="1">
      <alignment horizontal="left" vertical="center" wrapText="1"/>
    </xf>
    <xf numFmtId="0" fontId="13" fillId="15" borderId="37" xfId="2" applyFont="1" applyFill="1" applyBorder="1" applyAlignment="1">
      <alignment horizontal="left" vertical="center" wrapText="1"/>
    </xf>
    <xf numFmtId="0" fontId="13" fillId="20" borderId="37" xfId="2" applyFont="1" applyFill="1" applyBorder="1" applyAlignment="1">
      <alignment horizontal="left" vertical="center" wrapText="1"/>
    </xf>
    <xf numFmtId="0" fontId="13" fillId="21" borderId="37" xfId="2" applyFont="1" applyFill="1" applyBorder="1" applyAlignment="1">
      <alignment horizontal="left" vertical="center" wrapText="1"/>
    </xf>
    <xf numFmtId="0" fontId="13" fillId="21" borderId="49" xfId="2" applyFont="1" applyFill="1" applyBorder="1" applyAlignment="1">
      <alignment horizontal="left" vertical="center" wrapText="1"/>
    </xf>
    <xf numFmtId="0" fontId="13" fillId="33" borderId="37" xfId="2" applyFont="1" applyFill="1" applyBorder="1" applyAlignment="1">
      <alignment vertical="center" wrapText="1"/>
    </xf>
    <xf numFmtId="0" fontId="13" fillId="32" borderId="37" xfId="2" applyFont="1" applyFill="1" applyBorder="1" applyAlignment="1">
      <alignment vertical="center" wrapText="1"/>
    </xf>
    <xf numFmtId="0" fontId="13" fillId="34" borderId="37" xfId="2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15" fillId="30" borderId="37" xfId="2" applyFont="1" applyFill="1" applyBorder="1" applyAlignment="1">
      <alignment vertical="center" wrapText="1"/>
    </xf>
    <xf numFmtId="0" fontId="15" fillId="29" borderId="37" xfId="2" applyFont="1" applyFill="1" applyBorder="1" applyAlignment="1">
      <alignment vertical="center" wrapText="1"/>
    </xf>
    <xf numFmtId="0" fontId="15" fillId="29" borderId="37" xfId="2" applyFont="1" applyFill="1" applyBorder="1" applyAlignment="1">
      <alignment horizontal="left" vertical="center" wrapText="1"/>
    </xf>
    <xf numFmtId="0" fontId="15" fillId="19" borderId="37" xfId="2" applyFont="1" applyFill="1" applyBorder="1" applyAlignment="1">
      <alignment horizontal="left" vertical="center" wrapText="1"/>
    </xf>
    <xf numFmtId="0" fontId="15" fillId="15" borderId="37" xfId="2" applyFont="1" applyFill="1" applyBorder="1" applyAlignment="1">
      <alignment horizontal="left" vertical="center" wrapText="1"/>
    </xf>
    <xf numFmtId="0" fontId="15" fillId="13" borderId="37" xfId="2" applyFont="1" applyFill="1" applyBorder="1" applyAlignment="1">
      <alignment horizontal="left" vertical="center" wrapText="1"/>
    </xf>
    <xf numFmtId="0" fontId="15" fillId="16" borderId="37" xfId="2" applyFont="1" applyFill="1" applyBorder="1" applyAlignment="1">
      <alignment horizontal="left" vertical="center" wrapText="1"/>
    </xf>
    <xf numFmtId="0" fontId="15" fillId="23" borderId="37" xfId="2" applyFont="1" applyFill="1" applyBorder="1" applyAlignment="1">
      <alignment horizontal="left" vertical="center" wrapText="1"/>
    </xf>
    <xf numFmtId="0" fontId="13" fillId="30" borderId="35" xfId="2" applyFont="1" applyFill="1" applyBorder="1" applyAlignment="1">
      <alignment vertical="center" wrapText="1"/>
    </xf>
    <xf numFmtId="0" fontId="12" fillId="27" borderId="31" xfId="2" applyFont="1" applyFill="1" applyBorder="1" applyAlignment="1">
      <alignment horizontal="center" vertical="center" wrapText="1"/>
    </xf>
    <xf numFmtId="0" fontId="12" fillId="31" borderId="31" xfId="2" applyFont="1" applyFill="1" applyBorder="1" applyAlignment="1">
      <alignment horizontal="center" vertical="center" wrapText="1"/>
    </xf>
    <xf numFmtId="0" fontId="13" fillId="20" borderId="41" xfId="2" applyFont="1" applyFill="1" applyBorder="1" applyAlignment="1">
      <alignment horizontal="left" vertical="center" wrapText="1"/>
    </xf>
    <xf numFmtId="0" fontId="16" fillId="0" borderId="0" xfId="3"/>
    <xf numFmtId="0" fontId="4" fillId="5" borderId="26" xfId="0" applyFont="1" applyFill="1" applyBorder="1" applyAlignment="1">
      <alignment horizontal="center" vertical="center" wrapText="1"/>
    </xf>
    <xf numFmtId="0" fontId="3" fillId="0" borderId="0" xfId="0" applyFont="1"/>
    <xf numFmtId="0" fontId="9" fillId="5" borderId="61" xfId="0" applyFont="1" applyFill="1" applyBorder="1" applyAlignment="1">
      <alignment horizontal="center" vertical="center"/>
    </xf>
    <xf numFmtId="0" fontId="9" fillId="4" borderId="6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right" vertical="center"/>
    </xf>
    <xf numFmtId="0" fontId="0" fillId="0" borderId="57" xfId="0" applyBorder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5" fillId="7" borderId="68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8" borderId="68" xfId="0" applyFont="1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0" xfId="0" applyBorder="1" applyAlignment="1">
      <alignment horizontal="right" vertical="center" wrapText="1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5" fillId="17" borderId="37" xfId="2" applyFont="1" applyFill="1" applyBorder="1" applyAlignment="1">
      <alignment horizontal="left" vertical="center" wrapText="1"/>
    </xf>
    <xf numFmtId="0" fontId="15" fillId="14" borderId="31" xfId="2" applyFont="1" applyFill="1" applyBorder="1" applyAlignment="1">
      <alignment horizontal="center" vertical="center" wrapText="1"/>
    </xf>
    <xf numFmtId="0" fontId="15" fillId="14" borderId="32" xfId="2" applyFont="1" applyFill="1" applyBorder="1" applyAlignment="1">
      <alignment horizontal="center" vertical="center"/>
    </xf>
    <xf numFmtId="0" fontId="15" fillId="27" borderId="50" xfId="2" applyFont="1" applyFill="1" applyBorder="1" applyAlignment="1">
      <alignment horizontal="center" vertical="center" wrapText="1"/>
    </xf>
    <xf numFmtId="0" fontId="15" fillId="31" borderId="50" xfId="2" applyFont="1" applyFill="1" applyBorder="1" applyAlignment="1">
      <alignment horizontal="center" vertical="center" wrapText="1"/>
    </xf>
    <xf numFmtId="0" fontId="15" fillId="31" borderId="33" xfId="2" applyFont="1" applyFill="1" applyBorder="1" applyAlignment="1">
      <alignment horizontal="center" vertical="center" wrapText="1"/>
    </xf>
    <xf numFmtId="0" fontId="15" fillId="14" borderId="35" xfId="2" applyFont="1" applyFill="1" applyBorder="1" applyAlignment="1">
      <alignment horizontal="center" vertical="center"/>
    </xf>
    <xf numFmtId="0" fontId="15" fillId="15" borderId="35" xfId="2" applyFont="1" applyFill="1" applyBorder="1" applyAlignment="1">
      <alignment horizontal="left" vertical="center" wrapText="1"/>
    </xf>
    <xf numFmtId="0" fontId="15" fillId="16" borderId="35" xfId="2" applyFont="1" applyFill="1" applyBorder="1" applyAlignment="1">
      <alignment horizontal="left" vertical="center"/>
    </xf>
    <xf numFmtId="0" fontId="15" fillId="17" borderId="35" xfId="2" applyFont="1" applyFill="1" applyBorder="1" applyAlignment="1">
      <alignment horizontal="left" vertical="center" wrapText="1"/>
    </xf>
    <xf numFmtId="0" fontId="15" fillId="16" borderId="35" xfId="2" applyFont="1" applyFill="1" applyBorder="1" applyAlignment="1">
      <alignment horizontal="left" vertical="center" wrapText="1"/>
    </xf>
    <xf numFmtId="0" fontId="15" fillId="19" borderId="35" xfId="2" applyFont="1" applyFill="1" applyBorder="1" applyAlignment="1">
      <alignment horizontal="left" vertical="center" wrapText="1"/>
    </xf>
    <xf numFmtId="0" fontId="15" fillId="20" borderId="35" xfId="2" applyFont="1" applyFill="1" applyBorder="1" applyAlignment="1">
      <alignment horizontal="left" vertical="center" wrapText="1"/>
    </xf>
    <xf numFmtId="0" fontId="15" fillId="21" borderId="35" xfId="2" applyFont="1" applyFill="1" applyBorder="1" applyAlignment="1">
      <alignment horizontal="left" vertical="center" wrapText="1"/>
    </xf>
    <xf numFmtId="0" fontId="15" fillId="20" borderId="35" xfId="2" applyFont="1" applyFill="1" applyBorder="1" applyAlignment="1">
      <alignment horizontal="left" vertical="center"/>
    </xf>
    <xf numFmtId="0" fontId="15" fillId="24" borderId="35" xfId="2" applyFont="1" applyFill="1" applyBorder="1" applyAlignment="1">
      <alignment horizontal="left" vertical="center" wrapText="1"/>
    </xf>
    <xf numFmtId="0" fontId="15" fillId="25" borderId="35" xfId="2" applyFont="1" applyFill="1" applyBorder="1" applyAlignment="1">
      <alignment horizontal="left" vertical="center" wrapText="1"/>
    </xf>
    <xf numFmtId="0" fontId="15" fillId="24" borderId="35" xfId="2" applyFont="1" applyFill="1" applyBorder="1" applyAlignment="1">
      <alignment horizontal="left" vertical="center"/>
    </xf>
    <xf numFmtId="0" fontId="15" fillId="23" borderId="35" xfId="2" applyFont="1" applyFill="1" applyBorder="1" applyAlignment="1">
      <alignment horizontal="left" vertical="center"/>
    </xf>
    <xf numFmtId="0" fontId="15" fillId="27" borderId="35" xfId="2" applyFont="1" applyFill="1" applyBorder="1" applyAlignment="1">
      <alignment horizontal="center" vertical="center"/>
    </xf>
    <xf numFmtId="0" fontId="15" fillId="28" borderId="35" xfId="2" applyFont="1" applyFill="1" applyBorder="1" applyAlignment="1">
      <alignment vertical="center" wrapText="1"/>
    </xf>
    <xf numFmtId="0" fontId="15" fillId="29" borderId="35" xfId="2" applyFont="1" applyFill="1" applyBorder="1" applyAlignment="1">
      <alignment vertical="center" wrapText="1"/>
    </xf>
    <xf numFmtId="0" fontId="15" fillId="30" borderId="35" xfId="2" applyFont="1" applyFill="1" applyBorder="1" applyAlignment="1">
      <alignment vertical="center" wrapText="1"/>
    </xf>
    <xf numFmtId="0" fontId="15" fillId="31" borderId="35" xfId="2" applyFont="1" applyFill="1" applyBorder="1" applyAlignment="1">
      <alignment horizontal="center" vertical="center"/>
    </xf>
    <xf numFmtId="0" fontId="15" fillId="32" borderId="35" xfId="2" applyFont="1" applyFill="1" applyBorder="1" applyAlignment="1">
      <alignment vertical="center" wrapText="1"/>
    </xf>
    <xf numFmtId="0" fontId="15" fillId="33" borderId="35" xfId="2" applyFont="1" applyFill="1" applyBorder="1" applyAlignment="1">
      <alignment vertical="center" wrapText="1"/>
    </xf>
    <xf numFmtId="0" fontId="15" fillId="34" borderId="35" xfId="2" applyFont="1" applyFill="1" applyBorder="1" applyAlignment="1">
      <alignment vertical="center" wrapText="1"/>
    </xf>
    <xf numFmtId="0" fontId="15" fillId="33" borderId="37" xfId="2" applyFont="1" applyFill="1" applyBorder="1" applyAlignment="1">
      <alignment vertical="center" wrapText="1"/>
    </xf>
    <xf numFmtId="0" fontId="15" fillId="14" borderId="37" xfId="2" applyFont="1" applyFill="1" applyBorder="1" applyAlignment="1">
      <alignment horizontal="center" vertical="center"/>
    </xf>
    <xf numFmtId="0" fontId="15" fillId="17" borderId="37" xfId="2" applyFont="1" applyFill="1" applyBorder="1" applyAlignment="1">
      <alignment horizontal="left" vertical="center"/>
    </xf>
    <xf numFmtId="0" fontId="15" fillId="16" borderId="37" xfId="2" applyFont="1" applyFill="1" applyBorder="1" applyAlignment="1">
      <alignment horizontal="left" vertical="center"/>
    </xf>
    <xf numFmtId="0" fontId="15" fillId="20" borderId="37" xfId="2" applyFont="1" applyFill="1" applyBorder="1" applyAlignment="1">
      <alignment horizontal="left" vertical="center" wrapText="1"/>
    </xf>
    <xf numFmtId="0" fontId="15" fillId="21" borderId="37" xfId="2" applyFont="1" applyFill="1" applyBorder="1" applyAlignment="1">
      <alignment horizontal="left" vertical="center"/>
    </xf>
    <xf numFmtId="0" fontId="15" fillId="20" borderId="37" xfId="2" applyFont="1" applyFill="1" applyBorder="1" applyAlignment="1">
      <alignment horizontal="left" vertical="center"/>
    </xf>
    <xf numFmtId="0" fontId="15" fillId="24" borderId="37" xfId="2" applyFont="1" applyFill="1" applyBorder="1" applyAlignment="1">
      <alignment horizontal="left" vertical="center" wrapText="1"/>
    </xf>
    <xf numFmtId="0" fontId="15" fillId="25" borderId="37" xfId="2" applyFont="1" applyFill="1" applyBorder="1" applyAlignment="1">
      <alignment horizontal="left" vertical="center" wrapText="1"/>
    </xf>
    <xf numFmtId="0" fontId="15" fillId="27" borderId="37" xfId="2" applyFont="1" applyFill="1" applyBorder="1" applyAlignment="1">
      <alignment horizontal="center" vertical="center"/>
    </xf>
    <xf numFmtId="0" fontId="15" fillId="28" borderId="37" xfId="2" applyFont="1" applyFill="1" applyBorder="1" applyAlignment="1">
      <alignment vertical="center" wrapText="1"/>
    </xf>
    <xf numFmtId="0" fontId="15" fillId="31" borderId="37" xfId="2" applyFont="1" applyFill="1" applyBorder="1" applyAlignment="1">
      <alignment horizontal="center" vertical="center"/>
    </xf>
    <xf numFmtId="0" fontId="15" fillId="32" borderId="37" xfId="2" applyFont="1" applyFill="1" applyBorder="1" applyAlignment="1">
      <alignment vertical="center" wrapText="1"/>
    </xf>
    <xf numFmtId="0" fontId="15" fillId="33" borderId="37" xfId="2" applyFont="1" applyFill="1" applyBorder="1" applyAlignment="1">
      <alignment vertical="center"/>
    </xf>
    <xf numFmtId="0" fontId="15" fillId="34" borderId="37" xfId="2" applyFont="1" applyFill="1" applyBorder="1" applyAlignment="1">
      <alignment vertical="center"/>
    </xf>
    <xf numFmtId="0" fontId="15" fillId="19" borderId="37" xfId="2" applyFont="1" applyFill="1" applyBorder="1" applyAlignment="1">
      <alignment horizontal="left" vertical="center"/>
    </xf>
    <xf numFmtId="0" fontId="15" fillId="25" borderId="37" xfId="2" applyFont="1" applyFill="1" applyBorder="1" applyAlignment="1">
      <alignment horizontal="left" vertical="center"/>
    </xf>
    <xf numFmtId="0" fontId="15" fillId="28" borderId="37" xfId="2" applyFont="1" applyFill="1" applyBorder="1" applyAlignment="1">
      <alignment vertical="center"/>
    </xf>
    <xf numFmtId="0" fontId="15" fillId="34" borderId="37" xfId="2" applyFont="1" applyFill="1" applyBorder="1" applyAlignment="1">
      <alignment vertical="center" wrapText="1"/>
    </xf>
    <xf numFmtId="0" fontId="15" fillId="24" borderId="37" xfId="2" applyFont="1" applyFill="1" applyBorder="1" applyAlignment="1">
      <alignment horizontal="left" vertical="center"/>
    </xf>
    <xf numFmtId="0" fontId="15" fillId="15" borderId="37" xfId="2" applyFont="1" applyFill="1" applyBorder="1" applyAlignment="1">
      <alignment horizontal="left" vertical="center"/>
    </xf>
    <xf numFmtId="0" fontId="15" fillId="21" borderId="37" xfId="2" applyFont="1" applyFill="1" applyBorder="1" applyAlignment="1">
      <alignment horizontal="left" vertical="center" wrapText="1"/>
    </xf>
    <xf numFmtId="0" fontId="15" fillId="23" borderId="37" xfId="2" applyFont="1" applyFill="1" applyBorder="1" applyAlignment="1">
      <alignment horizontal="left" vertical="center"/>
    </xf>
    <xf numFmtId="0" fontId="15" fillId="32" borderId="37" xfId="2" applyFont="1" applyFill="1" applyBorder="1" applyAlignment="1">
      <alignment vertical="center"/>
    </xf>
    <xf numFmtId="0" fontId="15" fillId="29" borderId="37" xfId="2" applyFont="1" applyFill="1" applyBorder="1" applyAlignment="1">
      <alignment vertical="center"/>
    </xf>
    <xf numFmtId="0" fontId="15" fillId="15" borderId="41" xfId="2" applyFont="1" applyFill="1" applyBorder="1" applyAlignment="1">
      <alignment horizontal="left" vertical="center" wrapText="1"/>
    </xf>
    <xf numFmtId="0" fontId="15" fillId="17" borderId="41" xfId="2" applyFont="1" applyFill="1" applyBorder="1" applyAlignment="1">
      <alignment horizontal="left" vertical="center" wrapText="1"/>
    </xf>
    <xf numFmtId="0" fontId="15" fillId="16" borderId="41" xfId="2" applyFont="1" applyFill="1" applyBorder="1" applyAlignment="1">
      <alignment horizontal="left" vertical="center" wrapText="1"/>
    </xf>
    <xf numFmtId="0" fontId="15" fillId="14" borderId="41" xfId="2" applyFont="1" applyFill="1" applyBorder="1" applyAlignment="1">
      <alignment horizontal="center" vertical="center"/>
    </xf>
    <xf numFmtId="0" fontId="15" fillId="16" borderId="41" xfId="2" applyFont="1" applyFill="1" applyBorder="1" applyAlignment="1">
      <alignment horizontal="left" vertical="center"/>
    </xf>
    <xf numFmtId="0" fontId="15" fillId="19" borderId="41" xfId="2" applyFont="1" applyFill="1" applyBorder="1" applyAlignment="1">
      <alignment horizontal="left" vertical="center" wrapText="1"/>
    </xf>
    <xf numFmtId="0" fontId="15" fillId="23" borderId="41" xfId="2" applyFont="1" applyFill="1" applyBorder="1" applyAlignment="1">
      <alignment horizontal="left" vertical="center" wrapText="1"/>
    </xf>
    <xf numFmtId="0" fontId="15" fillId="24" borderId="41" xfId="2" applyFont="1" applyFill="1" applyBorder="1" applyAlignment="1">
      <alignment horizontal="left" vertical="center" wrapText="1"/>
    </xf>
    <xf numFmtId="0" fontId="15" fillId="25" borderId="41" xfId="2" applyFont="1" applyFill="1" applyBorder="1" applyAlignment="1">
      <alignment horizontal="left" vertical="center" wrapText="1"/>
    </xf>
    <xf numFmtId="0" fontId="15" fillId="27" borderId="41" xfId="2" applyFont="1" applyFill="1" applyBorder="1" applyAlignment="1">
      <alignment horizontal="center" vertical="center"/>
    </xf>
    <xf numFmtId="0" fontId="15" fillId="29" borderId="41" xfId="2" applyFont="1" applyFill="1" applyBorder="1" applyAlignment="1">
      <alignment vertical="center" wrapText="1"/>
    </xf>
    <xf numFmtId="0" fontId="15" fillId="30" borderId="41" xfId="2" applyFont="1" applyFill="1" applyBorder="1" applyAlignment="1">
      <alignment vertical="center" wrapText="1"/>
    </xf>
    <xf numFmtId="0" fontId="15" fillId="31" borderId="41" xfId="2" applyFont="1" applyFill="1" applyBorder="1" applyAlignment="1">
      <alignment horizontal="center" vertical="center"/>
    </xf>
    <xf numFmtId="0" fontId="15" fillId="32" borderId="41" xfId="2" applyFont="1" applyFill="1" applyBorder="1" applyAlignment="1">
      <alignment vertical="center" wrapText="1"/>
    </xf>
    <xf numFmtId="0" fontId="15" fillId="33" borderId="41" xfId="2" applyFont="1" applyFill="1" applyBorder="1" applyAlignment="1">
      <alignment vertical="center" wrapText="1"/>
    </xf>
    <xf numFmtId="0" fontId="15" fillId="34" borderId="41" xfId="2" applyFont="1" applyFill="1" applyBorder="1" applyAlignment="1">
      <alignment vertical="center" wrapText="1"/>
    </xf>
    <xf numFmtId="0" fontId="15" fillId="14" borderId="43" xfId="2" applyFont="1" applyFill="1" applyBorder="1" applyAlignment="1">
      <alignment horizontal="center" vertical="center"/>
    </xf>
    <xf numFmtId="0" fontId="15" fillId="15" borderId="43" xfId="2" applyFont="1" applyFill="1" applyBorder="1" applyAlignment="1">
      <alignment horizontal="left" vertical="center" wrapText="1"/>
    </xf>
    <xf numFmtId="0" fontId="15" fillId="16" borderId="43" xfId="2" applyFont="1" applyFill="1" applyBorder="1" applyAlignment="1">
      <alignment horizontal="left"/>
    </xf>
    <xf numFmtId="0" fontId="15" fillId="17" borderId="43" xfId="2" applyFont="1" applyFill="1" applyBorder="1" applyAlignment="1">
      <alignment horizontal="left" vertical="center" wrapText="1"/>
    </xf>
    <xf numFmtId="0" fontId="15" fillId="16" borderId="43" xfId="2" applyFont="1" applyFill="1" applyBorder="1" applyAlignment="1">
      <alignment horizontal="left" vertical="center" wrapText="1"/>
    </xf>
    <xf numFmtId="0" fontId="15" fillId="16" borderId="43" xfId="2" applyFont="1" applyFill="1" applyBorder="1" applyAlignment="1">
      <alignment horizontal="left" vertical="center"/>
    </xf>
    <xf numFmtId="0" fontId="15" fillId="19" borderId="43" xfId="2" applyFont="1" applyFill="1" applyBorder="1" applyAlignment="1">
      <alignment horizontal="left" vertical="center" wrapText="1"/>
    </xf>
    <xf numFmtId="0" fontId="15" fillId="20" borderId="43" xfId="2" applyFont="1" applyFill="1" applyBorder="1" applyAlignment="1">
      <alignment horizontal="left" vertical="center"/>
    </xf>
    <xf numFmtId="0" fontId="15" fillId="21" borderId="43" xfId="2" applyFont="1" applyFill="1" applyBorder="1" applyAlignment="1">
      <alignment horizontal="left" vertical="center" wrapText="1"/>
    </xf>
    <xf numFmtId="0" fontId="15" fillId="23" borderId="43" xfId="2" applyFont="1" applyFill="1" applyBorder="1" applyAlignment="1">
      <alignment horizontal="left" vertical="center" wrapText="1"/>
    </xf>
    <xf numFmtId="0" fontId="15" fillId="24" borderId="43" xfId="2" applyFont="1" applyFill="1" applyBorder="1" applyAlignment="1">
      <alignment horizontal="left" vertical="center" wrapText="1"/>
    </xf>
    <xf numFmtId="0" fontId="15" fillId="25" borderId="43" xfId="2" applyFont="1" applyFill="1" applyBorder="1" applyAlignment="1">
      <alignment horizontal="left" vertical="center" wrapText="1"/>
    </xf>
    <xf numFmtId="0" fontId="15" fillId="27" borderId="43" xfId="2" applyFont="1" applyFill="1" applyBorder="1" applyAlignment="1">
      <alignment horizontal="center" vertical="center"/>
    </xf>
    <xf numFmtId="0" fontId="15" fillId="29" borderId="43" xfId="2" applyFont="1" applyFill="1" applyBorder="1" applyAlignment="1">
      <alignment vertical="center" wrapText="1"/>
    </xf>
    <xf numFmtId="0" fontId="15" fillId="30" borderId="43" xfId="2" applyFont="1" applyFill="1" applyBorder="1" applyAlignment="1">
      <alignment vertical="center" wrapText="1"/>
    </xf>
    <xf numFmtId="0" fontId="15" fillId="31" borderId="43" xfId="2" applyFont="1" applyFill="1" applyBorder="1" applyAlignment="1">
      <alignment horizontal="center" vertical="center"/>
    </xf>
    <xf numFmtId="0" fontId="15" fillId="32" borderId="43" xfId="2" applyFont="1" applyFill="1" applyBorder="1" applyAlignment="1">
      <alignment vertical="center" wrapText="1"/>
    </xf>
    <xf numFmtId="0" fontId="15" fillId="33" borderId="43" xfId="2" applyFont="1" applyFill="1" applyBorder="1" applyAlignment="1">
      <alignment wrapText="1"/>
    </xf>
    <xf numFmtId="0" fontId="15" fillId="34" borderId="43" xfId="2" applyFont="1" applyFill="1" applyBorder="1" applyAlignment="1">
      <alignment vertical="center" wrapText="1"/>
    </xf>
    <xf numFmtId="0" fontId="15" fillId="33" borderId="43" xfId="2" applyFont="1" applyFill="1" applyBorder="1" applyAlignment="1">
      <alignment vertical="center" wrapText="1"/>
    </xf>
    <xf numFmtId="0" fontId="15" fillId="23" borderId="35" xfId="2" applyFont="1" applyFill="1" applyBorder="1" applyAlignment="1">
      <alignment horizontal="left" vertical="center" wrapText="1"/>
    </xf>
    <xf numFmtId="0" fontId="15" fillId="21" borderId="38" xfId="2" applyFont="1" applyFill="1" applyBorder="1" applyAlignment="1">
      <alignment horizontal="left" vertical="center" wrapText="1"/>
    </xf>
    <xf numFmtId="0" fontId="15" fillId="26" borderId="37" xfId="2" applyFont="1" applyFill="1" applyBorder="1" applyAlignment="1">
      <alignment horizontal="left" vertical="center" wrapText="1"/>
    </xf>
    <xf numFmtId="0" fontId="15" fillId="36" borderId="37" xfId="2" applyFont="1" applyFill="1" applyBorder="1" applyAlignment="1">
      <alignment horizontal="left" vertical="center" wrapText="1"/>
    </xf>
    <xf numFmtId="0" fontId="15" fillId="34" borderId="37" xfId="2" applyFont="1" applyFill="1" applyBorder="1" applyAlignment="1">
      <alignment horizontal="left" vertical="center" wrapText="1"/>
    </xf>
    <xf numFmtId="0" fontId="17" fillId="15" borderId="37" xfId="2" applyFont="1" applyFill="1" applyBorder="1" applyAlignment="1">
      <alignment horizontal="left" vertical="center"/>
    </xf>
    <xf numFmtId="0" fontId="15" fillId="16" borderId="37" xfId="2" applyFont="1" applyFill="1" applyBorder="1" applyAlignment="1">
      <alignment horizontal="left"/>
    </xf>
    <xf numFmtId="0" fontId="15" fillId="20" borderId="46" xfId="2" applyFont="1" applyFill="1" applyBorder="1" applyAlignment="1">
      <alignment horizontal="left" vertical="center" wrapText="1"/>
    </xf>
    <xf numFmtId="0" fontId="15" fillId="28" borderId="43" xfId="2" applyFont="1" applyFill="1" applyBorder="1" applyAlignment="1">
      <alignment vertical="center" wrapText="1"/>
    </xf>
    <xf numFmtId="0" fontId="15" fillId="34" borderId="43" xfId="2" applyFont="1" applyFill="1" applyBorder="1" applyAlignment="1">
      <alignment horizontal="left" vertical="center" wrapText="1"/>
    </xf>
    <xf numFmtId="0" fontId="15" fillId="33" borderId="43" xfId="2" applyFont="1" applyFill="1" applyBorder="1" applyAlignment="1">
      <alignment horizontal="left" vertical="center" wrapText="1"/>
    </xf>
    <xf numFmtId="0" fontId="15" fillId="15" borderId="35" xfId="2" applyFont="1" applyFill="1" applyBorder="1" applyAlignment="1">
      <alignment horizontal="left" vertical="center"/>
    </xf>
    <xf numFmtId="0" fontId="15" fillId="32" borderId="35" xfId="2" applyFont="1" applyFill="1" applyBorder="1" applyAlignment="1">
      <alignment vertical="center"/>
    </xf>
    <xf numFmtId="0" fontId="15" fillId="34" borderId="35" xfId="2" applyFont="1" applyFill="1" applyBorder="1" applyAlignment="1">
      <alignment vertical="center"/>
    </xf>
    <xf numFmtId="0" fontId="15" fillId="30" borderId="37" xfId="2" applyFont="1" applyFill="1" applyBorder="1" applyAlignment="1">
      <alignment horizontal="left" vertical="center" wrapText="1"/>
    </xf>
    <xf numFmtId="0" fontId="15" fillId="12" borderId="37" xfId="2" applyFont="1" applyFill="1" applyBorder="1" applyAlignment="1">
      <alignment horizontal="left" vertical="center" wrapText="1"/>
    </xf>
    <xf numFmtId="0" fontId="15" fillId="21" borderId="49" xfId="2" applyFont="1" applyFill="1" applyBorder="1" applyAlignment="1">
      <alignment horizontal="left" vertical="center" wrapText="1"/>
    </xf>
    <xf numFmtId="0" fontId="15" fillId="20" borderId="31" xfId="2" applyFont="1" applyFill="1" applyBorder="1" applyAlignment="1">
      <alignment horizontal="left" vertical="center" wrapText="1"/>
    </xf>
    <xf numFmtId="0" fontId="15" fillId="28" borderId="35" xfId="2" applyFont="1" applyFill="1" applyBorder="1" applyAlignment="1">
      <alignment horizontal="left" vertical="center" wrapText="1"/>
    </xf>
    <xf numFmtId="0" fontId="15" fillId="29" borderId="35" xfId="2" applyFont="1" applyFill="1" applyBorder="1" applyAlignment="1">
      <alignment horizontal="left" vertical="center" wrapText="1"/>
    </xf>
    <xf numFmtId="0" fontId="15" fillId="20" borderId="49" xfId="2" applyFont="1" applyFill="1" applyBorder="1" applyAlignment="1">
      <alignment horizontal="left" vertical="center"/>
    </xf>
    <xf numFmtId="0" fontId="15" fillId="20" borderId="49" xfId="2" applyFont="1" applyFill="1" applyBorder="1" applyAlignment="1">
      <alignment horizontal="left" vertical="center" wrapText="1"/>
    </xf>
    <xf numFmtId="0" fontId="15" fillId="20" borderId="69" xfId="2" applyFont="1" applyFill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5" fillId="34" borderId="41" xfId="2" applyFont="1" applyFill="1" applyBorder="1" applyAlignment="1">
      <alignment horizontal="left" vertical="center" wrapText="1"/>
    </xf>
    <xf numFmtId="0" fontId="15" fillId="34" borderId="37" xfId="2" applyFont="1" applyFill="1" applyBorder="1" applyAlignment="1">
      <alignment horizontal="left" vertical="center"/>
    </xf>
    <xf numFmtId="0" fontId="15" fillId="34" borderId="35" xfId="2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5" fillId="33" borderId="37" xfId="2" applyFont="1" applyFill="1" applyBorder="1" applyAlignment="1">
      <alignment horizontal="left" vertical="center" wrapText="1"/>
    </xf>
    <xf numFmtId="0" fontId="15" fillId="33" borderId="37" xfId="2" applyFont="1" applyFill="1" applyBorder="1" applyAlignment="1">
      <alignment horizontal="left" vertical="center"/>
    </xf>
    <xf numFmtId="0" fontId="15" fillId="33" borderId="41" xfId="2" applyFont="1" applyFill="1" applyBorder="1" applyAlignment="1">
      <alignment horizontal="left" vertical="center" wrapText="1"/>
    </xf>
    <xf numFmtId="0" fontId="15" fillId="33" borderId="35" xfId="2" applyFont="1" applyFill="1" applyBorder="1" applyAlignment="1">
      <alignment horizontal="left" vertical="center"/>
    </xf>
    <xf numFmtId="0" fontId="15" fillId="33" borderId="35" xfId="2" applyFont="1" applyFill="1" applyBorder="1" applyAlignment="1">
      <alignment horizontal="left" vertical="center" wrapText="1"/>
    </xf>
    <xf numFmtId="0" fontId="15" fillId="33" borderId="43" xfId="2" applyFont="1" applyFill="1" applyBorder="1" applyAlignment="1">
      <alignment horizontal="left" wrapText="1"/>
    </xf>
    <xf numFmtId="0" fontId="15" fillId="32" borderId="35" xfId="2" applyFont="1" applyFill="1" applyBorder="1" applyAlignment="1">
      <alignment horizontal="left" vertical="center" wrapText="1"/>
    </xf>
    <xf numFmtId="0" fontId="15" fillId="32" borderId="37" xfId="2" applyFont="1" applyFill="1" applyBorder="1" applyAlignment="1">
      <alignment horizontal="left" vertical="center" wrapText="1"/>
    </xf>
    <xf numFmtId="0" fontId="15" fillId="32" borderId="37" xfId="2" applyFont="1" applyFill="1" applyBorder="1" applyAlignment="1">
      <alignment horizontal="left" vertical="center"/>
    </xf>
    <xf numFmtId="0" fontId="15" fillId="32" borderId="41" xfId="2" applyFont="1" applyFill="1" applyBorder="1" applyAlignment="1">
      <alignment horizontal="left" vertical="center" wrapText="1"/>
    </xf>
    <xf numFmtId="0" fontId="15" fillId="32" borderId="43" xfId="2" applyFont="1" applyFill="1" applyBorder="1" applyAlignment="1">
      <alignment horizontal="left" vertical="center" wrapText="1"/>
    </xf>
    <xf numFmtId="0" fontId="15" fillId="30" borderId="41" xfId="2" applyFont="1" applyFill="1" applyBorder="1" applyAlignment="1">
      <alignment horizontal="left" vertical="center" wrapText="1"/>
    </xf>
    <xf numFmtId="0" fontId="15" fillId="30" borderId="37" xfId="2" applyFont="1" applyFill="1" applyBorder="1" applyAlignment="1">
      <alignment horizontal="left" vertical="center"/>
    </xf>
    <xf numFmtId="0" fontId="15" fillId="30" borderId="43" xfId="2" applyFont="1" applyFill="1" applyBorder="1" applyAlignment="1">
      <alignment horizontal="left" vertical="center" wrapText="1"/>
    </xf>
    <xf numFmtId="0" fontId="15" fillId="30" borderId="35" xfId="2" applyFont="1" applyFill="1" applyBorder="1" applyAlignment="1">
      <alignment horizontal="left" vertical="center" wrapText="1"/>
    </xf>
    <xf numFmtId="0" fontId="15" fillId="29" borderId="41" xfId="2" applyFont="1" applyFill="1" applyBorder="1" applyAlignment="1">
      <alignment horizontal="left" vertical="center" wrapText="1"/>
    </xf>
    <xf numFmtId="0" fontId="15" fillId="29" borderId="37" xfId="2" applyFont="1" applyFill="1" applyBorder="1" applyAlignment="1">
      <alignment horizontal="left" vertical="center"/>
    </xf>
    <xf numFmtId="0" fontId="15" fillId="29" borderId="43" xfId="2" applyFont="1" applyFill="1" applyBorder="1" applyAlignment="1">
      <alignment horizontal="left" vertical="center" wrapText="1"/>
    </xf>
    <xf numFmtId="0" fontId="15" fillId="28" borderId="41" xfId="2" applyFont="1" applyFill="1" applyBorder="1" applyAlignment="1">
      <alignment vertical="center" wrapText="1"/>
    </xf>
    <xf numFmtId="0" fontId="20" fillId="0" borderId="0" xfId="0" applyFont="1"/>
    <xf numFmtId="0" fontId="15" fillId="28" borderId="37" xfId="2" applyFont="1" applyFill="1" applyBorder="1" applyAlignment="1">
      <alignment horizontal="left" vertical="center" wrapText="1"/>
    </xf>
    <xf numFmtId="0" fontId="15" fillId="28" borderId="37" xfId="2" applyFont="1" applyFill="1" applyBorder="1" applyAlignment="1">
      <alignment horizontal="left" vertical="center"/>
    </xf>
    <xf numFmtId="0" fontId="15" fillId="28" borderId="41" xfId="2" applyFont="1" applyFill="1" applyBorder="1" applyAlignment="1">
      <alignment horizontal="left" vertical="center" wrapText="1"/>
    </xf>
    <xf numFmtId="0" fontId="15" fillId="28" borderId="43" xfId="2" applyFont="1" applyFill="1" applyBorder="1" applyAlignment="1">
      <alignment horizontal="left" vertical="center" wrapText="1"/>
    </xf>
    <xf numFmtId="0" fontId="15" fillId="20" borderId="71" xfId="2" applyFont="1" applyFill="1" applyBorder="1" applyAlignment="1">
      <alignment horizontal="left" vertical="center" wrapText="1"/>
    </xf>
    <xf numFmtId="0" fontId="15" fillId="16" borderId="48" xfId="2" applyFont="1" applyFill="1" applyBorder="1" applyAlignment="1">
      <alignment horizontal="left" vertical="center" wrapText="1"/>
    </xf>
    <xf numFmtId="0" fontId="15" fillId="16" borderId="38" xfId="2" applyFont="1" applyFill="1" applyBorder="1" applyAlignment="1">
      <alignment horizontal="left" vertical="center" wrapText="1"/>
    </xf>
    <xf numFmtId="0" fontId="15" fillId="16" borderId="38" xfId="2" applyFont="1" applyFill="1" applyBorder="1" applyAlignment="1">
      <alignment horizontal="left" vertical="center"/>
    </xf>
    <xf numFmtId="0" fontId="15" fillId="21" borderId="49" xfId="2" applyFont="1" applyFill="1" applyBorder="1" applyAlignment="1">
      <alignment horizontal="left" vertical="center"/>
    </xf>
    <xf numFmtId="0" fontId="15" fillId="21" borderId="46" xfId="2" applyFont="1" applyFill="1" applyBorder="1" applyAlignment="1">
      <alignment horizontal="left" vertical="center" wrapText="1"/>
    </xf>
    <xf numFmtId="0" fontId="15" fillId="21" borderId="69" xfId="2" applyFont="1" applyFill="1" applyBorder="1" applyAlignment="1">
      <alignment horizontal="left" vertical="center" wrapText="1"/>
    </xf>
    <xf numFmtId="0" fontId="15" fillId="20" borderId="41" xfId="2" applyFont="1" applyFill="1" applyBorder="1" applyAlignment="1">
      <alignment horizontal="left" vertical="center" wrapText="1"/>
    </xf>
    <xf numFmtId="0" fontId="15" fillId="19" borderId="34" xfId="2" applyFont="1" applyFill="1" applyBorder="1" applyAlignment="1">
      <alignment horizontal="left" vertical="center" wrapText="1"/>
    </xf>
    <xf numFmtId="0" fontId="15" fillId="19" borderId="49" xfId="2" applyFont="1" applyFill="1" applyBorder="1" applyAlignment="1">
      <alignment horizontal="left" vertical="center"/>
    </xf>
    <xf numFmtId="0" fontId="15" fillId="19" borderId="49" xfId="2" applyFont="1" applyFill="1" applyBorder="1" applyAlignment="1">
      <alignment horizontal="left" vertical="center" wrapText="1"/>
    </xf>
    <xf numFmtId="0" fontId="21" fillId="15" borderId="37" xfId="2" applyFont="1" applyFill="1" applyBorder="1" applyAlignment="1">
      <alignment horizontal="left" vertical="center" wrapText="1"/>
    </xf>
    <xf numFmtId="0" fontId="13" fillId="15" borderId="35" xfId="2" applyFont="1" applyFill="1" applyBorder="1" applyAlignment="1">
      <alignment horizontal="left" vertical="center" wrapText="1"/>
    </xf>
    <xf numFmtId="0" fontId="13" fillId="23" borderId="35" xfId="2" applyFont="1" applyFill="1" applyBorder="1" applyAlignment="1">
      <alignment horizontal="left" vertical="center"/>
    </xf>
    <xf numFmtId="0" fontId="13" fillId="30" borderId="35" xfId="2" applyFont="1" applyFill="1" applyBorder="1" applyAlignment="1">
      <alignment horizontal="left" vertical="center" wrapText="1"/>
    </xf>
    <xf numFmtId="0" fontId="13" fillId="33" borderId="37" xfId="2" applyFont="1" applyFill="1" applyBorder="1" applyAlignment="1">
      <alignment horizontal="left" vertical="center" wrapText="1"/>
    </xf>
    <xf numFmtId="0" fontId="13" fillId="32" borderId="37" xfId="2" applyFont="1" applyFill="1" applyBorder="1" applyAlignment="1">
      <alignment horizontal="left" vertical="center" wrapText="1"/>
    </xf>
    <xf numFmtId="0" fontId="13" fillId="16" borderId="35" xfId="2" applyFont="1" applyFill="1" applyBorder="1" applyAlignment="1">
      <alignment horizontal="left" vertical="center"/>
    </xf>
    <xf numFmtId="0" fontId="13" fillId="16" borderId="37" xfId="2" applyFont="1" applyFill="1" applyBorder="1" applyAlignment="1">
      <alignment horizontal="left" vertical="center"/>
    </xf>
    <xf numFmtId="0" fontId="13" fillId="17" borderId="35" xfId="2" applyFont="1" applyFill="1" applyBorder="1" applyAlignment="1">
      <alignment horizontal="left" vertical="center" wrapText="1"/>
    </xf>
    <xf numFmtId="0" fontId="13" fillId="16" borderId="35" xfId="2" applyFont="1" applyFill="1" applyBorder="1" applyAlignment="1">
      <alignment horizontal="left" vertical="center" wrapText="1"/>
    </xf>
    <xf numFmtId="0" fontId="15" fillId="16" borderId="41" xfId="2" applyFont="1" applyFill="1" applyBorder="1" applyAlignment="1">
      <alignment horizontal="left"/>
    </xf>
    <xf numFmtId="0" fontId="15" fillId="21" borderId="71" xfId="2" applyFont="1" applyFill="1" applyBorder="1" applyAlignment="1">
      <alignment horizontal="left" vertical="center"/>
    </xf>
    <xf numFmtId="0" fontId="15" fillId="32" borderId="40" xfId="2" applyFont="1" applyFill="1" applyBorder="1" applyAlignment="1">
      <alignment horizontal="left" vertical="center" wrapText="1"/>
    </xf>
    <xf numFmtId="0" fontId="15" fillId="33" borderId="40" xfId="2" applyFont="1" applyFill="1" applyBorder="1" applyAlignment="1">
      <alignment horizontal="left" vertical="center" wrapText="1"/>
    </xf>
    <xf numFmtId="0" fontId="15" fillId="34" borderId="40" xfId="2" applyFont="1" applyFill="1" applyBorder="1" applyAlignment="1">
      <alignment horizontal="left" vertical="center" wrapText="1"/>
    </xf>
    <xf numFmtId="0" fontId="18" fillId="0" borderId="40" xfId="0" applyFont="1" applyBorder="1"/>
    <xf numFmtId="0" fontId="18" fillId="0" borderId="73" xfId="0" applyFont="1" applyBorder="1"/>
    <xf numFmtId="0" fontId="15" fillId="32" borderId="75" xfId="2" applyFont="1" applyFill="1" applyBorder="1" applyAlignment="1">
      <alignment horizontal="left" vertical="center" wrapText="1"/>
    </xf>
    <xf numFmtId="0" fontId="15" fillId="33" borderId="75" xfId="2" applyFont="1" applyFill="1" applyBorder="1" applyAlignment="1">
      <alignment horizontal="left" vertical="center" wrapText="1"/>
    </xf>
    <xf numFmtId="0" fontId="15" fillId="34" borderId="75" xfId="2" applyFont="1" applyFill="1" applyBorder="1" applyAlignment="1">
      <alignment horizontal="left" vertical="center" wrapText="1"/>
    </xf>
    <xf numFmtId="0" fontId="15" fillId="31" borderId="48" xfId="2" applyFont="1" applyFill="1" applyBorder="1" applyAlignment="1">
      <alignment horizontal="center" vertical="center"/>
    </xf>
    <xf numFmtId="0" fontId="15" fillId="31" borderId="38" xfId="2" applyFont="1" applyFill="1" applyBorder="1" applyAlignment="1">
      <alignment horizontal="center" vertical="center"/>
    </xf>
    <xf numFmtId="0" fontId="15" fillId="31" borderId="45" xfId="2" applyFont="1" applyFill="1" applyBorder="1" applyAlignment="1">
      <alignment horizontal="center" vertical="center"/>
    </xf>
    <xf numFmtId="0" fontId="15" fillId="31" borderId="76" xfId="2" applyFont="1" applyFill="1" applyBorder="1" applyAlignment="1">
      <alignment horizontal="center" vertical="center"/>
    </xf>
    <xf numFmtId="0" fontId="15" fillId="32" borderId="77" xfId="2" applyFont="1" applyFill="1" applyBorder="1" applyAlignment="1">
      <alignment horizontal="left" vertical="center"/>
    </xf>
    <xf numFmtId="0" fontId="15" fillId="32" borderId="39" xfId="2" applyFont="1" applyFill="1" applyBorder="1" applyAlignment="1">
      <alignment horizontal="left" vertical="center" wrapText="1"/>
    </xf>
    <xf numFmtId="0" fontId="15" fillId="33" borderId="77" xfId="2" applyFont="1" applyFill="1" applyBorder="1" applyAlignment="1">
      <alignment horizontal="left" vertical="center" wrapText="1"/>
    </xf>
    <xf numFmtId="0" fontId="15" fillId="33" borderId="39" xfId="2" applyFont="1" applyFill="1" applyBorder="1" applyAlignment="1">
      <alignment horizontal="left" vertical="center" wrapText="1"/>
    </xf>
    <xf numFmtId="0" fontId="15" fillId="34" borderId="77" xfId="2" applyFont="1" applyFill="1" applyBorder="1" applyAlignment="1">
      <alignment horizontal="left" vertical="center"/>
    </xf>
    <xf numFmtId="0" fontId="15" fillId="34" borderId="39" xfId="2" applyFont="1" applyFill="1" applyBorder="1" applyAlignment="1">
      <alignment horizontal="left" vertical="center"/>
    </xf>
    <xf numFmtId="0" fontId="15" fillId="34" borderId="39" xfId="2" applyFont="1" applyFill="1" applyBorder="1" applyAlignment="1">
      <alignment horizontal="left" vertical="center" wrapText="1"/>
    </xf>
    <xf numFmtId="0" fontId="15" fillId="27" borderId="77" xfId="2" applyFont="1" applyFill="1" applyBorder="1" applyAlignment="1">
      <alignment horizontal="center" vertical="center"/>
    </xf>
    <xf numFmtId="0" fontId="15" fillId="27" borderId="39" xfId="2" applyFont="1" applyFill="1" applyBorder="1" applyAlignment="1">
      <alignment horizontal="center" vertical="center"/>
    </xf>
    <xf numFmtId="0" fontId="15" fillId="27" borderId="40" xfId="2" applyFont="1" applyFill="1" applyBorder="1" applyAlignment="1">
      <alignment horizontal="center" vertical="center"/>
    </xf>
    <xf numFmtId="0" fontId="15" fillId="30" borderId="38" xfId="2" applyFont="1" applyFill="1" applyBorder="1" applyAlignment="1">
      <alignment horizontal="left" vertical="center" wrapText="1"/>
    </xf>
    <xf numFmtId="0" fontId="15" fillId="30" borderId="48" xfId="2" applyFont="1" applyFill="1" applyBorder="1" applyAlignment="1">
      <alignment horizontal="left" vertical="center" wrapText="1"/>
    </xf>
    <xf numFmtId="0" fontId="12" fillId="22" borderId="77" xfId="2" applyFont="1" applyFill="1" applyBorder="1" applyAlignment="1">
      <alignment horizontal="center" vertical="center"/>
    </xf>
    <xf numFmtId="0" fontId="12" fillId="22" borderId="39" xfId="2" applyFont="1" applyFill="1" applyBorder="1" applyAlignment="1">
      <alignment horizontal="center" vertical="center"/>
    </xf>
    <xf numFmtId="0" fontId="12" fillId="22" borderId="40" xfId="2" applyFont="1" applyFill="1" applyBorder="1" applyAlignment="1">
      <alignment horizontal="center" vertical="center"/>
    </xf>
    <xf numFmtId="0" fontId="12" fillId="18" borderId="69" xfId="2" applyFont="1" applyFill="1" applyBorder="1" applyAlignment="1">
      <alignment horizontal="center" vertical="center"/>
    </xf>
    <xf numFmtId="0" fontId="12" fillId="18" borderId="49" xfId="2" applyFont="1" applyFill="1" applyBorder="1" applyAlignment="1">
      <alignment horizontal="center" vertical="center"/>
    </xf>
    <xf numFmtId="0" fontId="12" fillId="18" borderId="77" xfId="2" applyFont="1" applyFill="1" applyBorder="1" applyAlignment="1">
      <alignment horizontal="center" vertical="center"/>
    </xf>
    <xf numFmtId="0" fontId="12" fillId="18" borderId="39" xfId="2" applyFont="1" applyFill="1" applyBorder="1" applyAlignment="1">
      <alignment horizontal="center" vertical="center"/>
    </xf>
    <xf numFmtId="0" fontId="12" fillId="18" borderId="40" xfId="2" applyFont="1" applyFill="1" applyBorder="1" applyAlignment="1">
      <alignment horizontal="center" vertical="center"/>
    </xf>
    <xf numFmtId="0" fontId="15" fillId="14" borderId="77" xfId="2" applyFont="1" applyFill="1" applyBorder="1" applyAlignment="1">
      <alignment horizontal="center" vertical="center"/>
    </xf>
    <xf numFmtId="0" fontId="15" fillId="14" borderId="39" xfId="2" applyFont="1" applyFill="1" applyBorder="1" applyAlignment="1">
      <alignment horizontal="center" vertical="center"/>
    </xf>
    <xf numFmtId="0" fontId="15" fillId="14" borderId="40" xfId="2" applyFont="1" applyFill="1" applyBorder="1" applyAlignment="1">
      <alignment horizontal="center" vertical="center"/>
    </xf>
    <xf numFmtId="0" fontId="12" fillId="14" borderId="77" xfId="2" applyFont="1" applyFill="1" applyBorder="1" applyAlignment="1">
      <alignment horizontal="center" vertical="center"/>
    </xf>
    <xf numFmtId="0" fontId="12" fillId="14" borderId="39" xfId="2" applyFont="1" applyFill="1" applyBorder="1" applyAlignment="1">
      <alignment horizontal="center" vertical="center"/>
    </xf>
    <xf numFmtId="0" fontId="12" fillId="14" borderId="40" xfId="2" applyFont="1" applyFill="1" applyBorder="1" applyAlignment="1">
      <alignment horizontal="center" vertical="center"/>
    </xf>
    <xf numFmtId="0" fontId="15" fillId="14" borderId="64" xfId="2" applyFont="1" applyFill="1" applyBorder="1" applyAlignment="1">
      <alignment horizontal="center" vertical="center"/>
    </xf>
    <xf numFmtId="0" fontId="12" fillId="14" borderId="64" xfId="2" applyFont="1" applyFill="1" applyBorder="1" applyAlignment="1">
      <alignment horizontal="center" vertical="center"/>
    </xf>
    <xf numFmtId="0" fontId="12" fillId="18" borderId="46" xfId="2" applyFont="1" applyFill="1" applyBorder="1" applyAlignment="1">
      <alignment horizontal="center" vertical="center"/>
    </xf>
    <xf numFmtId="0" fontId="12" fillId="18" borderId="64" xfId="2" applyFont="1" applyFill="1" applyBorder="1" applyAlignment="1">
      <alignment horizontal="center" vertical="center"/>
    </xf>
    <xf numFmtId="0" fontId="12" fillId="22" borderId="64" xfId="2" applyFont="1" applyFill="1" applyBorder="1" applyAlignment="1">
      <alignment horizontal="center" vertical="center"/>
    </xf>
    <xf numFmtId="0" fontId="15" fillId="25" borderId="35" xfId="2" applyFont="1" applyFill="1" applyBorder="1" applyAlignment="1">
      <alignment horizontal="left" vertical="center"/>
    </xf>
    <xf numFmtId="0" fontId="15" fillId="27" borderId="64" xfId="2" applyFont="1" applyFill="1" applyBorder="1" applyAlignment="1">
      <alignment horizontal="center" vertical="center"/>
    </xf>
    <xf numFmtId="0" fontId="15" fillId="30" borderId="47" xfId="2" applyFont="1" applyFill="1" applyBorder="1" applyAlignment="1">
      <alignment horizontal="left" vertical="center" wrapText="1"/>
    </xf>
    <xf numFmtId="0" fontId="13" fillId="20" borderId="49" xfId="2" applyFont="1" applyFill="1" applyBorder="1" applyAlignment="1">
      <alignment horizontal="left" vertical="center" wrapText="1"/>
    </xf>
    <xf numFmtId="0" fontId="13" fillId="20" borderId="49" xfId="2" applyFont="1" applyFill="1" applyBorder="1" applyAlignment="1">
      <alignment horizontal="left" vertical="center"/>
    </xf>
    <xf numFmtId="0" fontId="13" fillId="15" borderId="41" xfId="2" applyFont="1" applyFill="1" applyBorder="1" applyAlignment="1">
      <alignment horizontal="left" vertical="center" wrapText="1"/>
    </xf>
    <xf numFmtId="0" fontId="13" fillId="16" borderId="41" xfId="2" applyFont="1" applyFill="1" applyBorder="1" applyAlignment="1">
      <alignment horizontal="left" vertical="center" wrapText="1"/>
    </xf>
    <xf numFmtId="0" fontId="13" fillId="17" borderId="41" xfId="2" applyFont="1" applyFill="1" applyBorder="1" applyAlignment="1">
      <alignment horizontal="left" vertical="center" wrapText="1"/>
    </xf>
    <xf numFmtId="0" fontId="13" fillId="17" borderId="37" xfId="2" applyFont="1" applyFill="1" applyBorder="1" applyAlignment="1">
      <alignment horizontal="left" vertical="center" wrapText="1"/>
    </xf>
    <xf numFmtId="0" fontId="13" fillId="9" borderId="37" xfId="2" applyFont="1" applyFill="1" applyBorder="1" applyAlignment="1">
      <alignment horizontal="left" vertical="center" wrapText="1"/>
    </xf>
    <xf numFmtId="0" fontId="13" fillId="13" borderId="37" xfId="2" applyFont="1" applyFill="1" applyBorder="1" applyAlignment="1">
      <alignment horizontal="left" vertical="center" wrapText="1"/>
    </xf>
    <xf numFmtId="0" fontId="13" fillId="19" borderId="37" xfId="2" applyFont="1" applyFill="1" applyBorder="1" applyAlignment="1">
      <alignment horizontal="left" vertical="center" wrapText="1"/>
    </xf>
    <xf numFmtId="0" fontId="13" fillId="32" borderId="41" xfId="2" applyFont="1" applyFill="1" applyBorder="1" applyAlignment="1">
      <alignment vertical="center" wrapText="1"/>
    </xf>
    <xf numFmtId="0" fontId="13" fillId="33" borderId="41" xfId="2" applyFont="1" applyFill="1" applyBorder="1" applyAlignment="1">
      <alignment vertical="center" wrapText="1"/>
    </xf>
    <xf numFmtId="0" fontId="15" fillId="30" borderId="45" xfId="2" applyFont="1" applyFill="1" applyBorder="1" applyAlignment="1">
      <alignment horizontal="left" vertical="center" wrapText="1"/>
    </xf>
    <xf numFmtId="0" fontId="13" fillId="32" borderId="41" xfId="2" applyFont="1" applyFill="1" applyBorder="1" applyAlignment="1">
      <alignment horizontal="left" vertical="center" wrapText="1"/>
    </xf>
    <xf numFmtId="0" fontId="13" fillId="20" borderId="37" xfId="2" applyFont="1" applyFill="1" applyBorder="1" applyAlignment="1">
      <alignment horizontal="left" vertical="center"/>
    </xf>
    <xf numFmtId="0" fontId="13" fillId="21" borderId="49" xfId="2" applyFont="1" applyFill="1" applyBorder="1" applyAlignment="1">
      <alignment horizontal="left" vertical="center"/>
    </xf>
    <xf numFmtId="0" fontId="13" fillId="21" borderId="37" xfId="2" applyFont="1" applyFill="1" applyBorder="1" applyAlignment="1">
      <alignment horizontal="left" vertical="center"/>
    </xf>
    <xf numFmtId="0" fontId="15" fillId="21" borderId="41" xfId="2" applyFont="1" applyFill="1" applyBorder="1" applyAlignment="1">
      <alignment horizontal="left" vertical="center" wrapText="1"/>
    </xf>
    <xf numFmtId="0" fontId="13" fillId="19" borderId="41" xfId="2" applyFont="1" applyFill="1" applyBorder="1" applyAlignment="1">
      <alignment horizontal="left" vertical="center" wrapText="1"/>
    </xf>
    <xf numFmtId="0" fontId="13" fillId="23" borderId="37" xfId="2" applyFont="1" applyFill="1" applyBorder="1" applyAlignment="1">
      <alignment horizontal="left" vertical="center" wrapText="1"/>
    </xf>
    <xf numFmtId="0" fontId="15" fillId="9" borderId="37" xfId="2" applyFont="1" applyFill="1" applyBorder="1" applyAlignment="1">
      <alignment horizontal="left" vertical="center" wrapText="1"/>
    </xf>
    <xf numFmtId="0" fontId="15" fillId="17" borderId="35" xfId="2" applyFont="1" applyFill="1" applyBorder="1" applyAlignment="1">
      <alignment horizontal="left" vertical="center"/>
    </xf>
    <xf numFmtId="0" fontId="13" fillId="25" borderId="35" xfId="2" applyFont="1" applyFill="1" applyBorder="1" applyAlignment="1">
      <alignment horizontal="left" vertical="center" wrapText="1"/>
    </xf>
    <xf numFmtId="0" fontId="13" fillId="21" borderId="47" xfId="2" applyFont="1" applyFill="1" applyBorder="1" applyAlignment="1">
      <alignment horizontal="left" vertical="center" wrapText="1"/>
    </xf>
    <xf numFmtId="0" fontId="13" fillId="21" borderId="43" xfId="2" applyFont="1" applyFill="1" applyBorder="1" applyAlignment="1">
      <alignment horizontal="left" vertical="center" wrapText="1"/>
    </xf>
    <xf numFmtId="0" fontId="13" fillId="20" borderId="43" xfId="2" applyFont="1" applyFill="1" applyBorder="1" applyAlignment="1">
      <alignment horizontal="left" vertical="center" wrapText="1"/>
    </xf>
    <xf numFmtId="0" fontId="13" fillId="19" borderId="49" xfId="2" applyFont="1" applyFill="1" applyBorder="1" applyAlignment="1">
      <alignment horizontal="left" vertical="center" wrapText="1"/>
    </xf>
    <xf numFmtId="0" fontId="13" fillId="21" borderId="38" xfId="2" applyFont="1" applyFill="1" applyBorder="1" applyAlignment="1">
      <alignment horizontal="left" vertical="center" wrapText="1"/>
    </xf>
    <xf numFmtId="0" fontId="13" fillId="23" borderId="35" xfId="2" applyFont="1" applyFill="1" applyBorder="1" applyAlignment="1">
      <alignment horizontal="left" vertical="center" wrapText="1"/>
    </xf>
    <xf numFmtId="0" fontId="13" fillId="33" borderId="41" xfId="2" applyFont="1" applyFill="1" applyBorder="1" applyAlignment="1">
      <alignment horizontal="left" vertical="center" wrapText="1"/>
    </xf>
    <xf numFmtId="0" fontId="13" fillId="34" borderId="41" xfId="2" applyFont="1" applyFill="1" applyBorder="1" applyAlignment="1">
      <alignment horizontal="left" vertical="center" wrapText="1"/>
    </xf>
    <xf numFmtId="0" fontId="13" fillId="19" borderId="43" xfId="2" applyFont="1" applyFill="1" applyBorder="1" applyAlignment="1">
      <alignment horizontal="left" vertical="center" wrapText="1"/>
    </xf>
    <xf numFmtId="0" fontId="15" fillId="19" borderId="40" xfId="2" applyFont="1" applyFill="1" applyBorder="1" applyAlignment="1">
      <alignment horizontal="left" vertical="center" wrapText="1"/>
    </xf>
    <xf numFmtId="0" fontId="12" fillId="18" borderId="71" xfId="2" applyFont="1" applyFill="1" applyBorder="1" applyAlignment="1">
      <alignment horizontal="center" vertical="center"/>
    </xf>
    <xf numFmtId="0" fontId="15" fillId="24" borderId="41" xfId="2" applyFont="1" applyFill="1" applyBorder="1" applyAlignment="1">
      <alignment horizontal="left" wrapText="1"/>
    </xf>
    <xf numFmtId="0" fontId="15" fillId="23" borderId="41" xfId="2" applyFont="1" applyFill="1" applyBorder="1" applyAlignment="1">
      <alignment horizontal="left" wrapText="1"/>
    </xf>
    <xf numFmtId="0" fontId="13" fillId="21" borderId="41" xfId="2" applyFont="1" applyFill="1" applyBorder="1" applyAlignment="1">
      <alignment horizontal="left" vertical="center" wrapText="1"/>
    </xf>
    <xf numFmtId="0" fontId="13" fillId="19" borderId="46" xfId="2" applyFont="1" applyFill="1" applyBorder="1" applyAlignment="1">
      <alignment horizontal="left" vertical="center" wrapText="1"/>
    </xf>
    <xf numFmtId="0" fontId="13" fillId="24" borderId="37" xfId="2" applyFont="1" applyFill="1" applyBorder="1" applyAlignment="1">
      <alignment horizontal="left" vertical="center" wrapText="1"/>
    </xf>
    <xf numFmtId="0" fontId="13" fillId="23" borderId="41" xfId="2" applyFont="1" applyFill="1" applyBorder="1" applyAlignment="1">
      <alignment horizontal="left" vertical="center" wrapText="1"/>
    </xf>
    <xf numFmtId="0" fontId="13" fillId="24" borderId="41" xfId="2" applyFont="1" applyFill="1" applyBorder="1" applyAlignment="1">
      <alignment horizontal="left" vertical="center" wrapText="1"/>
    </xf>
    <xf numFmtId="0" fontId="13" fillId="25" borderId="41" xfId="2" applyFont="1" applyFill="1" applyBorder="1" applyAlignment="1">
      <alignment horizontal="left" vertical="center" wrapText="1"/>
    </xf>
    <xf numFmtId="0" fontId="22" fillId="25" borderId="37" xfId="2" applyFont="1" applyFill="1" applyBorder="1" applyAlignment="1">
      <alignment horizontal="left" vertical="center" wrapText="1"/>
    </xf>
    <xf numFmtId="0" fontId="22" fillId="24" borderId="37" xfId="2" applyFont="1" applyFill="1" applyBorder="1" applyAlignment="1">
      <alignment horizontal="left" vertical="center" wrapText="1"/>
    </xf>
    <xf numFmtId="0" fontId="13" fillId="25" borderId="37" xfId="2" applyFont="1" applyFill="1" applyBorder="1" applyAlignment="1">
      <alignment horizontal="left" vertical="center" wrapText="1"/>
    </xf>
    <xf numFmtId="0" fontId="13" fillId="29" borderId="35" xfId="2" applyFont="1" applyFill="1" applyBorder="1" applyAlignment="1">
      <alignment horizontal="left" vertical="center" wrapText="1"/>
    </xf>
    <xf numFmtId="0" fontId="13" fillId="30" borderId="37" xfId="2" applyFont="1" applyFill="1" applyBorder="1" applyAlignment="1">
      <alignment horizontal="left" vertical="center" wrapText="1"/>
    </xf>
    <xf numFmtId="0" fontId="15" fillId="29" borderId="45" xfId="2" applyFont="1" applyFill="1" applyBorder="1" applyAlignment="1">
      <alignment horizontal="left" vertical="center" wrapText="1"/>
    </xf>
    <xf numFmtId="0" fontId="13" fillId="28" borderId="37" xfId="2" applyFont="1" applyFill="1" applyBorder="1" applyAlignment="1">
      <alignment vertical="center" wrapText="1"/>
    </xf>
    <xf numFmtId="0" fontId="13" fillId="28" borderId="37" xfId="2" applyFont="1" applyFill="1" applyBorder="1" applyAlignment="1">
      <alignment horizontal="left" vertical="center" wrapText="1"/>
    </xf>
    <xf numFmtId="0" fontId="13" fillId="29" borderId="37" xfId="2" applyFont="1" applyFill="1" applyBorder="1" applyAlignment="1">
      <alignment vertical="center" wrapText="1"/>
    </xf>
    <xf numFmtId="0" fontId="13" fillId="29" borderId="37" xfId="2" applyFont="1" applyFill="1" applyBorder="1" applyAlignment="1">
      <alignment horizontal="left" vertical="center" wrapText="1"/>
    </xf>
    <xf numFmtId="0" fontId="13" fillId="30" borderId="37" xfId="2" applyFont="1" applyFill="1" applyBorder="1" applyAlignment="1">
      <alignment vertical="center" wrapText="1"/>
    </xf>
    <xf numFmtId="0" fontId="13" fillId="28" borderId="41" xfId="2" applyFont="1" applyFill="1" applyBorder="1" applyAlignment="1">
      <alignment vertical="center" wrapText="1"/>
    </xf>
    <xf numFmtId="0" fontId="13" fillId="28" borderId="41" xfId="2" applyFont="1" applyFill="1" applyBorder="1" applyAlignment="1">
      <alignment horizontal="left" vertical="center" wrapText="1"/>
    </xf>
    <xf numFmtId="0" fontId="13" fillId="29" borderId="41" xfId="2" applyFont="1" applyFill="1" applyBorder="1" applyAlignment="1">
      <alignment vertical="center" wrapText="1"/>
    </xf>
    <xf numFmtId="0" fontId="13" fillId="29" borderId="41" xfId="2" applyFont="1" applyFill="1" applyBorder="1" applyAlignment="1">
      <alignment horizontal="left" vertical="center" wrapText="1"/>
    </xf>
    <xf numFmtId="0" fontId="13" fillId="30" borderId="41" xfId="2" applyFont="1" applyFill="1" applyBorder="1" applyAlignment="1">
      <alignment horizontal="left" vertical="center" wrapText="1"/>
    </xf>
    <xf numFmtId="0" fontId="13" fillId="29" borderId="35" xfId="2" applyFont="1" applyFill="1" applyBorder="1" applyAlignment="1">
      <alignment horizontal="left" vertical="center"/>
    </xf>
    <xf numFmtId="0" fontId="22" fillId="28" borderId="37" xfId="2" applyFont="1" applyFill="1" applyBorder="1" applyAlignment="1">
      <alignment vertical="center" wrapText="1"/>
    </xf>
    <xf numFmtId="0" fontId="22" fillId="30" borderId="37" xfId="2" applyFont="1" applyFill="1" applyBorder="1" applyAlignment="1">
      <alignment vertical="center" wrapText="1"/>
    </xf>
    <xf numFmtId="0" fontId="22" fillId="29" borderId="37" xfId="2" applyFont="1" applyFill="1" applyBorder="1" applyAlignment="1">
      <alignment vertical="center" wrapText="1"/>
    </xf>
    <xf numFmtId="0" fontId="13" fillId="30" borderId="38" xfId="2" applyFont="1" applyFill="1" applyBorder="1" applyAlignment="1">
      <alignment horizontal="left" vertical="center" wrapText="1"/>
    </xf>
    <xf numFmtId="0" fontId="13" fillId="32" borderId="35" xfId="2" applyFont="1" applyFill="1" applyBorder="1" applyAlignment="1">
      <alignment horizontal="left" vertical="center" wrapText="1"/>
    </xf>
    <xf numFmtId="0" fontId="13" fillId="34" borderId="37" xfId="2" applyFont="1" applyFill="1" applyBorder="1" applyAlignment="1">
      <alignment vertical="center" wrapText="1"/>
    </xf>
    <xf numFmtId="0" fontId="19" fillId="34" borderId="37" xfId="2" applyFont="1" applyFill="1" applyBorder="1" applyAlignment="1">
      <alignment vertical="center" wrapText="1"/>
    </xf>
    <xf numFmtId="0" fontId="22" fillId="33" borderId="37" xfId="2" applyFont="1" applyFill="1" applyBorder="1" applyAlignment="1">
      <alignment vertical="center" wrapText="1"/>
    </xf>
    <xf numFmtId="0" fontId="13" fillId="32" borderId="35" xfId="2" applyFont="1" applyFill="1" applyBorder="1" applyAlignment="1">
      <alignment vertical="center" wrapText="1"/>
    </xf>
    <xf numFmtId="0" fontId="22" fillId="32" borderId="37" xfId="2" applyFont="1" applyFill="1" applyBorder="1" applyAlignment="1">
      <alignment vertical="center" wrapText="1"/>
    </xf>
    <xf numFmtId="0" fontId="13" fillId="33" borderId="39" xfId="2" applyFont="1" applyFill="1" applyBorder="1" applyAlignment="1">
      <alignment horizontal="left" vertical="center" wrapText="1"/>
    </xf>
    <xf numFmtId="0" fontId="13" fillId="34" borderId="39" xfId="2" applyFont="1" applyFill="1" applyBorder="1" applyAlignment="1">
      <alignment horizontal="left" vertical="center" wrapText="1"/>
    </xf>
    <xf numFmtId="0" fontId="13" fillId="32" borderId="39" xfId="2" applyFont="1" applyFill="1" applyBorder="1" applyAlignment="1">
      <alignment horizontal="left" vertical="center" wrapText="1"/>
    </xf>
    <xf numFmtId="0" fontId="13" fillId="34" borderId="35" xfId="2" applyFont="1" applyFill="1" applyBorder="1" applyAlignment="1">
      <alignment horizontal="left" vertical="center" wrapText="1"/>
    </xf>
    <xf numFmtId="0" fontId="15" fillId="40" borderId="37" xfId="2" applyFont="1" applyFill="1" applyBorder="1" applyAlignment="1">
      <alignment vertical="center"/>
    </xf>
    <xf numFmtId="0" fontId="15" fillId="40" borderId="37" xfId="2" applyFont="1" applyFill="1" applyBorder="1" applyAlignment="1">
      <alignment horizontal="left" vertical="center" wrapText="1"/>
    </xf>
    <xf numFmtId="0" fontId="15" fillId="40" borderId="35" xfId="2" applyFont="1" applyFill="1" applyBorder="1" applyAlignment="1">
      <alignment horizontal="left" vertical="center" wrapText="1"/>
    </xf>
    <xf numFmtId="0" fontId="15" fillId="40" borderId="70" xfId="2" applyFont="1" applyFill="1" applyBorder="1" applyAlignment="1">
      <alignment horizontal="left" vertical="center" wrapText="1"/>
    </xf>
    <xf numFmtId="0" fontId="15" fillId="40" borderId="37" xfId="2" applyFont="1" applyFill="1" applyBorder="1" applyAlignment="1">
      <alignment vertical="center" wrapText="1"/>
    </xf>
    <xf numFmtId="0" fontId="13" fillId="40" borderId="37" xfId="2" applyFont="1" applyFill="1" applyBorder="1" applyAlignment="1">
      <alignment vertical="center" wrapText="1"/>
    </xf>
    <xf numFmtId="0" fontId="13" fillId="40" borderId="35" xfId="2" applyFont="1" applyFill="1" applyBorder="1" applyAlignment="1">
      <alignment horizontal="left" vertical="center" wrapText="1"/>
    </xf>
    <xf numFmtId="0" fontId="13" fillId="40" borderId="35" xfId="2" applyFont="1" applyFill="1" applyBorder="1" applyAlignment="1">
      <alignment vertical="center" wrapText="1"/>
    </xf>
    <xf numFmtId="0" fontId="13" fillId="40" borderId="44" xfId="2" applyFont="1" applyFill="1" applyBorder="1" applyAlignment="1">
      <alignment horizontal="left" vertical="center" wrapText="1"/>
    </xf>
    <xf numFmtId="0" fontId="15" fillId="39" borderId="37" xfId="2" applyFont="1" applyFill="1" applyBorder="1" applyAlignment="1">
      <alignment vertical="center" wrapText="1"/>
    </xf>
    <xf numFmtId="0" fontId="15" fillId="38" borderId="37" xfId="2" applyFont="1" applyFill="1" applyBorder="1" applyAlignment="1">
      <alignment vertical="center" wrapText="1"/>
    </xf>
    <xf numFmtId="0" fontId="15" fillId="40" borderId="37" xfId="2" applyFont="1" applyFill="1" applyBorder="1" applyAlignment="1">
      <alignment horizontal="left" vertical="center"/>
    </xf>
    <xf numFmtId="0" fontId="13" fillId="40" borderId="37" xfId="2" applyFont="1" applyFill="1" applyBorder="1" applyAlignment="1">
      <alignment horizontal="left" vertical="center" wrapText="1"/>
    </xf>
    <xf numFmtId="0" fontId="15" fillId="40" borderId="35" xfId="2" applyFont="1" applyFill="1" applyBorder="1" applyAlignment="1">
      <alignment vertical="center" wrapText="1"/>
    </xf>
    <xf numFmtId="0" fontId="15" fillId="40" borderId="39" xfId="2" applyFont="1" applyFill="1" applyBorder="1" applyAlignment="1">
      <alignment horizontal="left" vertical="center"/>
    </xf>
    <xf numFmtId="0" fontId="15" fillId="40" borderId="39" xfId="2" applyFont="1" applyFill="1" applyBorder="1" applyAlignment="1">
      <alignment horizontal="left" vertical="center" wrapText="1"/>
    </xf>
    <xf numFmtId="0" fontId="13" fillId="40" borderId="39" xfId="2" applyFont="1" applyFill="1" applyBorder="1" applyAlignment="1">
      <alignment horizontal="left" vertical="center" wrapText="1"/>
    </xf>
    <xf numFmtId="0" fontId="15" fillId="40" borderId="35" xfId="2" applyFont="1" applyFill="1" applyBorder="1" applyAlignment="1">
      <alignment vertical="center"/>
    </xf>
    <xf numFmtId="0" fontId="13" fillId="43" borderId="35" xfId="2" applyFont="1" applyFill="1" applyBorder="1" applyAlignment="1">
      <alignment horizontal="left" vertical="center" wrapText="1"/>
    </xf>
    <xf numFmtId="0" fontId="13" fillId="43" borderId="35" xfId="2" applyFont="1" applyFill="1" applyBorder="1" applyAlignment="1">
      <alignment vertical="center" wrapText="1"/>
    </xf>
    <xf numFmtId="0" fontId="13" fillId="43" borderId="37" xfId="2" applyFont="1" applyFill="1" applyBorder="1" applyAlignment="1">
      <alignment horizontal="left" vertical="center" wrapText="1"/>
    </xf>
    <xf numFmtId="0" fontId="15" fillId="43" borderId="37" xfId="2" applyFont="1" applyFill="1" applyBorder="1" applyAlignment="1">
      <alignment vertical="center" wrapText="1"/>
    </xf>
    <xf numFmtId="0" fontId="15" fillId="43" borderId="37" xfId="2" applyFont="1" applyFill="1" applyBorder="1" applyAlignment="1">
      <alignment horizontal="left" vertical="center" wrapText="1"/>
    </xf>
    <xf numFmtId="0" fontId="15" fillId="43" borderId="37" xfId="2" applyFont="1" applyFill="1" applyBorder="1" applyAlignment="1">
      <alignment vertical="center"/>
    </xf>
    <xf numFmtId="0" fontId="13" fillId="43" borderId="37" xfId="2" applyFont="1" applyFill="1" applyBorder="1" applyAlignment="1">
      <alignment vertical="center" wrapText="1"/>
    </xf>
    <xf numFmtId="0" fontId="15" fillId="43" borderId="35" xfId="2" applyFont="1" applyFill="1" applyBorder="1" applyAlignment="1">
      <alignment vertical="center" wrapText="1"/>
    </xf>
    <xf numFmtId="0" fontId="15" fillId="41" borderId="37" xfId="2" applyFont="1" applyFill="1" applyBorder="1" applyAlignment="1">
      <alignment vertical="center" wrapText="1"/>
    </xf>
    <xf numFmtId="0" fontId="13" fillId="34" borderId="35" xfId="2" applyFont="1" applyFill="1" applyBorder="1" applyAlignment="1">
      <alignment horizontal="left" vertical="center"/>
    </xf>
    <xf numFmtId="0" fontId="13" fillId="40" borderId="35" xfId="2" applyFont="1" applyFill="1" applyBorder="1" applyAlignment="1">
      <alignment horizontal="left" vertical="center"/>
    </xf>
    <xf numFmtId="0" fontId="15" fillId="39" borderId="37" xfId="2" applyFont="1" applyFill="1" applyBorder="1" applyAlignment="1">
      <alignment horizontal="left" vertical="center" wrapText="1"/>
    </xf>
    <xf numFmtId="0" fontId="15" fillId="38" borderId="37" xfId="2" applyFont="1" applyFill="1" applyBorder="1" applyAlignment="1">
      <alignment horizontal="left" vertical="center" wrapText="1"/>
    </xf>
    <xf numFmtId="0" fontId="15" fillId="44" borderId="37" xfId="2" applyFont="1" applyFill="1" applyBorder="1" applyAlignment="1">
      <alignment horizontal="left" vertical="center" wrapText="1"/>
    </xf>
    <xf numFmtId="0" fontId="15" fillId="44" borderId="37" xfId="2" applyFont="1" applyFill="1" applyBorder="1" applyAlignment="1">
      <alignment horizontal="left" vertical="center"/>
    </xf>
    <xf numFmtId="0" fontId="15" fillId="37" borderId="37" xfId="2" applyFont="1" applyFill="1" applyBorder="1" applyAlignment="1">
      <alignment horizontal="left" vertical="center" wrapText="1"/>
    </xf>
    <xf numFmtId="0" fontId="15" fillId="40" borderId="35" xfId="2" applyFont="1" applyFill="1" applyBorder="1" applyAlignment="1">
      <alignment horizontal="left" vertical="center"/>
    </xf>
    <xf numFmtId="0" fontId="21" fillId="34" borderId="37" xfId="2" applyFont="1" applyFill="1" applyBorder="1" applyAlignment="1">
      <alignment horizontal="left" vertical="center" wrapText="1"/>
    </xf>
    <xf numFmtId="0" fontId="21" fillId="41" borderId="37" xfId="2" applyFont="1" applyFill="1" applyBorder="1" applyAlignment="1">
      <alignment horizontal="left" vertical="center" wrapText="1"/>
    </xf>
    <xf numFmtId="0" fontId="13" fillId="3" borderId="37" xfId="2" applyFont="1" applyFill="1" applyBorder="1" applyAlignment="1">
      <alignment horizontal="left" vertical="center" wrapText="1"/>
    </xf>
    <xf numFmtId="0" fontId="21" fillId="3" borderId="37" xfId="2" applyFont="1" applyFill="1" applyBorder="1" applyAlignment="1">
      <alignment horizontal="left" vertical="center" wrapText="1"/>
    </xf>
    <xf numFmtId="0" fontId="15" fillId="3" borderId="37" xfId="2" applyFont="1" applyFill="1" applyBorder="1" applyAlignment="1">
      <alignment horizontal="left" vertical="center" wrapText="1"/>
    </xf>
    <xf numFmtId="0" fontId="15" fillId="34" borderId="35" xfId="2" applyFont="1" applyFill="1" applyBorder="1" applyAlignment="1">
      <alignment horizontal="left" vertical="center"/>
    </xf>
    <xf numFmtId="0" fontId="13" fillId="40" borderId="37" xfId="2" applyFont="1" applyFill="1" applyBorder="1" applyAlignment="1">
      <alignment horizontal="left" vertical="center"/>
    </xf>
    <xf numFmtId="0" fontId="13" fillId="40" borderId="49" xfId="2" applyFont="1" applyFill="1" applyBorder="1" applyAlignment="1">
      <alignment horizontal="left" vertical="center" wrapText="1"/>
    </xf>
    <xf numFmtId="0" fontId="13" fillId="20" borderId="31" xfId="2" applyFont="1" applyFill="1" applyBorder="1" applyAlignment="1">
      <alignment horizontal="left" vertical="center" wrapText="1"/>
    </xf>
    <xf numFmtId="0" fontId="15" fillId="40" borderId="49" xfId="2" applyFont="1" applyFill="1" applyBorder="1" applyAlignment="1">
      <alignment horizontal="left" vertical="center" wrapText="1"/>
    </xf>
    <xf numFmtId="0" fontId="12" fillId="40" borderId="37" xfId="2" applyFont="1" applyFill="1" applyBorder="1" applyAlignment="1">
      <alignment horizontal="left" vertical="center" wrapText="1"/>
    </xf>
    <xf numFmtId="0" fontId="15" fillId="42" borderId="37" xfId="2" applyFont="1" applyFill="1" applyBorder="1" applyAlignment="1">
      <alignment vertical="center" wrapText="1"/>
    </xf>
    <xf numFmtId="0" fontId="15" fillId="41" borderId="37" xfId="2" applyFont="1" applyFill="1" applyBorder="1" applyAlignment="1">
      <alignment horizontal="left" vertical="center" wrapText="1"/>
    </xf>
    <xf numFmtId="0" fontId="13" fillId="47" borderId="78" xfId="2" applyFont="1" applyFill="1" applyBorder="1" applyAlignment="1">
      <alignment horizontal="left" vertical="center" wrapText="1"/>
    </xf>
    <xf numFmtId="0" fontId="13" fillId="47" borderId="79" xfId="2" applyFont="1" applyFill="1" applyBorder="1" applyAlignment="1">
      <alignment horizontal="left" vertical="center" wrapText="1"/>
    </xf>
    <xf numFmtId="0" fontId="13" fillId="48" borderId="79" xfId="2" applyFont="1" applyFill="1" applyBorder="1" applyAlignment="1">
      <alignment horizontal="left" vertical="center" wrapText="1"/>
    </xf>
    <xf numFmtId="0" fontId="24" fillId="47" borderId="79" xfId="2" applyFont="1" applyFill="1" applyBorder="1" applyAlignment="1">
      <alignment horizontal="left" vertical="center" wrapText="1"/>
    </xf>
    <xf numFmtId="0" fontId="13" fillId="49" borderId="80" xfId="2" applyFont="1" applyFill="1" applyBorder="1" applyAlignment="1">
      <alignment horizontal="left" vertical="center" wrapText="1"/>
    </xf>
    <xf numFmtId="0" fontId="24" fillId="49" borderId="79" xfId="2" applyFont="1" applyFill="1" applyBorder="1" applyAlignment="1">
      <alignment horizontal="left" vertical="center" wrapText="1"/>
    </xf>
    <xf numFmtId="0" fontId="25" fillId="48" borderId="79" xfId="2" applyFont="1" applyFill="1" applyBorder="1" applyAlignment="1">
      <alignment horizontal="left" vertical="center" wrapText="1"/>
    </xf>
    <xf numFmtId="0" fontId="25" fillId="47" borderId="79" xfId="2" applyFont="1" applyFill="1" applyBorder="1" applyAlignment="1">
      <alignment horizontal="left" vertical="center" wrapText="1"/>
    </xf>
    <xf numFmtId="0" fontId="13" fillId="49" borderId="79" xfId="2" applyFont="1" applyFill="1" applyBorder="1" applyAlignment="1">
      <alignment horizontal="left" vertical="center" wrapText="1"/>
    </xf>
    <xf numFmtId="0" fontId="25" fillId="49" borderId="79" xfId="2" applyFont="1" applyFill="1" applyBorder="1" applyAlignment="1">
      <alignment horizontal="left" vertical="center" wrapText="1"/>
    </xf>
    <xf numFmtId="0" fontId="13" fillId="41" borderId="37" xfId="2" applyFont="1" applyFill="1" applyBorder="1" applyAlignment="1">
      <alignment horizontal="left" vertical="center" wrapText="1"/>
    </xf>
    <xf numFmtId="0" fontId="26" fillId="48" borderId="79" xfId="2" applyFont="1" applyFill="1" applyBorder="1" applyAlignment="1">
      <alignment horizontal="left" vertical="center" wrapText="1"/>
    </xf>
    <xf numFmtId="0" fontId="26" fillId="47" borderId="79" xfId="2" applyFont="1" applyFill="1" applyBorder="1" applyAlignment="1">
      <alignment horizontal="left" vertical="center" wrapText="1"/>
    </xf>
    <xf numFmtId="0" fontId="26" fillId="49" borderId="78" xfId="2" applyFont="1" applyFill="1" applyBorder="1" applyAlignment="1">
      <alignment horizontal="left" vertical="center" wrapText="1"/>
    </xf>
    <xf numFmtId="0" fontId="24" fillId="48" borderId="79" xfId="2" applyFont="1" applyFill="1" applyBorder="1" applyAlignment="1">
      <alignment horizontal="left" vertical="center" wrapText="1"/>
    </xf>
    <xf numFmtId="0" fontId="13" fillId="47" borderId="82" xfId="2" applyFont="1" applyFill="1" applyBorder="1" applyAlignment="1">
      <alignment horizontal="left" vertical="center" wrapText="1"/>
    </xf>
    <xf numFmtId="0" fontId="24" fillId="19" borderId="37" xfId="2" applyFont="1" applyFill="1" applyBorder="1" applyAlignment="1">
      <alignment horizontal="left" vertical="center" wrapText="1"/>
    </xf>
    <xf numFmtId="0" fontId="24" fillId="19" borderId="41" xfId="2" applyFont="1" applyFill="1" applyBorder="1" applyAlignment="1">
      <alignment horizontal="left" vertical="center" wrapText="1"/>
    </xf>
    <xf numFmtId="0" fontId="24" fillId="47" borderId="82" xfId="2" applyFont="1" applyFill="1" applyBorder="1" applyAlignment="1">
      <alignment horizontal="left" vertical="center" wrapText="1"/>
    </xf>
    <xf numFmtId="0" fontId="24" fillId="49" borderId="82" xfId="2" applyFont="1" applyFill="1" applyBorder="1" applyAlignment="1">
      <alignment horizontal="left" vertical="center" wrapText="1"/>
    </xf>
    <xf numFmtId="0" fontId="13" fillId="50" borderId="82" xfId="2" applyFont="1" applyFill="1" applyBorder="1" applyAlignment="1">
      <alignment horizontal="left" vertical="center" wrapText="1"/>
    </xf>
    <xf numFmtId="0" fontId="24" fillId="48" borderId="78" xfId="2" applyFont="1" applyFill="1" applyBorder="1" applyAlignment="1">
      <alignment horizontal="left" vertical="center" wrapText="1"/>
    </xf>
    <xf numFmtId="0" fontId="24" fillId="48" borderId="18" xfId="2" applyFont="1" applyFill="1" applyBorder="1" applyAlignment="1">
      <alignment horizontal="left" vertical="center" wrapText="1"/>
    </xf>
    <xf numFmtId="0" fontId="13" fillId="51" borderId="79" xfId="2" applyFont="1" applyFill="1" applyBorder="1" applyAlignment="1">
      <alignment horizontal="left" vertical="center" wrapText="1"/>
    </xf>
    <xf numFmtId="0" fontId="13" fillId="52" borderId="37" xfId="2" applyFont="1" applyFill="1" applyBorder="1" applyAlignment="1">
      <alignment vertical="center" wrapText="1"/>
    </xf>
    <xf numFmtId="0" fontId="15" fillId="19" borderId="69" xfId="2" applyFont="1" applyFill="1" applyBorder="1" applyAlignment="1">
      <alignment horizontal="left" vertical="center"/>
    </xf>
    <xf numFmtId="0" fontId="13" fillId="19" borderId="49" xfId="2" applyFont="1" applyFill="1" applyBorder="1" applyAlignment="1">
      <alignment horizontal="left" vertical="center"/>
    </xf>
    <xf numFmtId="0" fontId="15" fillId="19" borderId="71" xfId="2" applyFont="1" applyFill="1" applyBorder="1" applyAlignment="1">
      <alignment horizontal="left" vertical="center" wrapText="1"/>
    </xf>
    <xf numFmtId="0" fontId="15" fillId="20" borderId="69" xfId="2" applyFont="1" applyFill="1" applyBorder="1" applyAlignment="1">
      <alignment horizontal="left" vertical="center"/>
    </xf>
    <xf numFmtId="0" fontId="13" fillId="47" borderId="37" xfId="2" applyFont="1" applyFill="1" applyBorder="1" applyAlignment="1">
      <alignment horizontal="left" vertical="center" wrapText="1"/>
    </xf>
    <xf numFmtId="0" fontId="15" fillId="20" borderId="43" xfId="2" applyFont="1" applyFill="1" applyBorder="1" applyAlignment="1">
      <alignment horizontal="left" vertical="center" wrapText="1"/>
    </xf>
    <xf numFmtId="0" fontId="15" fillId="43" borderId="35" xfId="2" applyFont="1" applyFill="1" applyBorder="1" applyAlignment="1">
      <alignment horizontal="left" vertical="center" wrapText="1"/>
    </xf>
    <xf numFmtId="0" fontId="13" fillId="54" borderId="37" xfId="2" applyFont="1" applyFill="1" applyBorder="1" applyAlignment="1">
      <alignment horizontal="left" vertical="center" wrapText="1"/>
    </xf>
    <xf numFmtId="0" fontId="12" fillId="14" borderId="33" xfId="2" applyFont="1" applyFill="1" applyBorder="1" applyAlignment="1">
      <alignment horizontal="center" vertical="center"/>
    </xf>
    <xf numFmtId="0" fontId="15" fillId="15" borderId="41" xfId="2" applyFont="1" applyFill="1" applyBorder="1" applyAlignment="1">
      <alignment horizontal="left" vertical="center"/>
    </xf>
    <xf numFmtId="0" fontId="15" fillId="15" borderId="43" xfId="2" applyFont="1" applyFill="1" applyBorder="1" applyAlignment="1">
      <alignment horizontal="left" vertical="center"/>
    </xf>
    <xf numFmtId="0" fontId="15" fillId="15" borderId="37" xfId="2" applyFont="1" applyFill="1" applyBorder="1" applyAlignment="1">
      <alignment horizontal="left"/>
    </xf>
    <xf numFmtId="0" fontId="15" fillId="15" borderId="41" xfId="2" applyFont="1" applyFill="1" applyBorder="1" applyAlignment="1">
      <alignment horizontal="left"/>
    </xf>
    <xf numFmtId="0" fontId="15" fillId="15" borderId="43" xfId="2" applyFont="1" applyFill="1" applyBorder="1" applyAlignment="1">
      <alignment horizontal="left"/>
    </xf>
    <xf numFmtId="0" fontId="13" fillId="55" borderId="37" xfId="2" applyFont="1" applyFill="1" applyBorder="1" applyAlignment="1">
      <alignment horizontal="left" vertical="center" wrapText="1"/>
    </xf>
    <xf numFmtId="0" fontId="13" fillId="55" borderId="79" xfId="2" applyFont="1" applyFill="1" applyBorder="1" applyAlignment="1">
      <alignment horizontal="left" vertical="center" wrapText="1"/>
    </xf>
    <xf numFmtId="0" fontId="13" fillId="56" borderId="81" xfId="2" applyFont="1" applyFill="1" applyBorder="1" applyAlignment="1">
      <alignment horizontal="left" vertical="center" wrapText="1"/>
    </xf>
    <xf numFmtId="0" fontId="13" fillId="57" borderId="79" xfId="2" applyFont="1" applyFill="1" applyBorder="1" applyAlignment="1">
      <alignment vertical="center" wrapText="1"/>
    </xf>
    <xf numFmtId="0" fontId="15" fillId="28" borderId="53" xfId="2" applyFont="1" applyFill="1" applyBorder="1" applyAlignment="1">
      <alignment vertical="center" wrapText="1"/>
    </xf>
    <xf numFmtId="0" fontId="27" fillId="0" borderId="0" xfId="0" applyFont="1"/>
    <xf numFmtId="0" fontId="15" fillId="39" borderId="49" xfId="2" applyFont="1" applyFill="1" applyBorder="1" applyAlignment="1">
      <alignment horizontal="left" vertical="center" wrapText="1"/>
    </xf>
    <xf numFmtId="0" fontId="15" fillId="39" borderId="31" xfId="2" applyFont="1" applyFill="1" applyBorder="1" applyAlignment="1">
      <alignment horizontal="left" vertical="center" wrapText="1"/>
    </xf>
    <xf numFmtId="0" fontId="15" fillId="38" borderId="35" xfId="2" applyFont="1" applyFill="1" applyBorder="1" applyAlignment="1">
      <alignment horizontal="left" vertical="center" wrapText="1"/>
    </xf>
    <xf numFmtId="0" fontId="15" fillId="53" borderId="37" xfId="2" applyFont="1" applyFill="1" applyBorder="1" applyAlignment="1">
      <alignment horizontal="left" vertical="center" wrapText="1"/>
    </xf>
    <xf numFmtId="0" fontId="15" fillId="45" borderId="37" xfId="2" applyFont="1" applyFill="1" applyBorder="1" applyAlignment="1">
      <alignment vertical="center" wrapText="1"/>
    </xf>
    <xf numFmtId="0" fontId="15" fillId="41" borderId="35" xfId="2" applyFont="1" applyFill="1" applyBorder="1" applyAlignment="1">
      <alignment horizontal="left" vertical="center" wrapText="1"/>
    </xf>
    <xf numFmtId="0" fontId="15" fillId="42" borderId="37" xfId="2" applyFont="1" applyFill="1" applyBorder="1" applyAlignment="1">
      <alignment horizontal="left" vertical="center" wrapText="1"/>
    </xf>
    <xf numFmtId="0" fontId="15" fillId="58" borderId="37" xfId="2" applyFont="1" applyFill="1" applyBorder="1" applyAlignment="1">
      <alignment horizontal="left" vertical="center" wrapText="1"/>
    </xf>
    <xf numFmtId="0" fontId="15" fillId="59" borderId="37" xfId="2" applyFont="1" applyFill="1" applyBorder="1" applyAlignment="1">
      <alignment horizontal="left" vertical="center" wrapText="1"/>
    </xf>
    <xf numFmtId="0" fontId="15" fillId="59" borderId="37" xfId="2" applyFont="1" applyFill="1" applyBorder="1" applyAlignment="1">
      <alignment vertical="center" wrapText="1"/>
    </xf>
    <xf numFmtId="0" fontId="15" fillId="46" borderId="37" xfId="2" applyFont="1" applyFill="1" applyBorder="1" applyAlignment="1">
      <alignment horizontal="left" vertical="center" wrapText="1"/>
    </xf>
    <xf numFmtId="0" fontId="15" fillId="45" borderId="37" xfId="2" applyFont="1" applyFill="1" applyBorder="1" applyAlignment="1">
      <alignment horizontal="left" vertical="center" wrapText="1"/>
    </xf>
    <xf numFmtId="0" fontId="15" fillId="40" borderId="38" xfId="2" applyFont="1" applyFill="1" applyBorder="1" applyAlignment="1">
      <alignment horizontal="left" vertical="center" wrapText="1"/>
    </xf>
    <xf numFmtId="0" fontId="10" fillId="8" borderId="19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 wrapText="1"/>
    </xf>
    <xf numFmtId="0" fontId="23" fillId="8" borderId="22" xfId="0" applyFont="1" applyFill="1" applyBorder="1" applyAlignment="1">
      <alignment horizontal="center" vertical="center" wrapText="1"/>
    </xf>
    <xf numFmtId="0" fontId="14" fillId="8" borderId="66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4" fillId="61" borderId="26" xfId="0" applyFont="1" applyFill="1" applyBorder="1" applyAlignment="1">
      <alignment horizontal="center" vertical="center" wrapText="1"/>
    </xf>
    <xf numFmtId="0" fontId="21" fillId="9" borderId="37" xfId="2" applyFont="1" applyFill="1" applyBorder="1" applyAlignment="1">
      <alignment horizontal="left" vertical="center" wrapText="1"/>
    </xf>
    <xf numFmtId="0" fontId="15" fillId="63" borderId="35" xfId="2" applyFont="1" applyFill="1" applyBorder="1" applyAlignment="1">
      <alignment horizontal="left" vertical="center" wrapText="1"/>
    </xf>
    <xf numFmtId="0" fontId="15" fillId="65" borderId="37" xfId="2" applyFont="1" applyFill="1" applyBorder="1" applyAlignment="1">
      <alignment horizontal="left" vertical="center" wrapText="1"/>
    </xf>
    <xf numFmtId="0" fontId="15" fillId="65" borderId="35" xfId="2" applyFont="1" applyFill="1" applyBorder="1" applyAlignment="1">
      <alignment horizontal="left" vertical="center" wrapText="1"/>
    </xf>
    <xf numFmtId="0" fontId="15" fillId="61" borderId="37" xfId="2" applyFont="1" applyFill="1" applyBorder="1" applyAlignment="1">
      <alignment horizontal="left" vertical="center" wrapText="1"/>
    </xf>
    <xf numFmtId="0" fontId="15" fillId="67" borderId="37" xfId="2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/>
    </xf>
    <xf numFmtId="0" fontId="14" fillId="8" borderId="65" xfId="0" applyFont="1" applyFill="1" applyBorder="1" applyAlignment="1">
      <alignment horizontal="center" vertical="center" wrapText="1"/>
    </xf>
    <xf numFmtId="0" fontId="14" fillId="8" borderId="64" xfId="0" applyFont="1" applyFill="1" applyBorder="1" applyAlignment="1">
      <alignment horizontal="center" vertical="center" wrapText="1"/>
    </xf>
    <xf numFmtId="0" fontId="14" fillId="8" borderId="67" xfId="0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4" fillId="8" borderId="67" xfId="0" applyFont="1" applyFill="1" applyBorder="1" applyAlignment="1">
      <alignment horizontal="center" vertical="center" wrapText="1"/>
    </xf>
    <xf numFmtId="0" fontId="4" fillId="60" borderId="65" xfId="0" applyFont="1" applyFill="1" applyBorder="1" applyAlignment="1">
      <alignment horizontal="center" vertical="center" wrapText="1"/>
    </xf>
    <xf numFmtId="0" fontId="4" fillId="60" borderId="64" xfId="0" applyFont="1" applyFill="1" applyBorder="1" applyAlignment="1">
      <alignment horizontal="center" vertical="center" wrapText="1"/>
    </xf>
    <xf numFmtId="0" fontId="4" fillId="60" borderId="67" xfId="0" applyFont="1" applyFill="1" applyBorder="1" applyAlignment="1">
      <alignment horizontal="center" vertical="center" wrapText="1"/>
    </xf>
    <xf numFmtId="0" fontId="23" fillId="8" borderId="66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10" borderId="15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2" fillId="10" borderId="59" xfId="0" applyFont="1" applyFill="1" applyBorder="1" applyAlignment="1">
      <alignment horizontal="center" vertical="center" wrapText="1"/>
    </xf>
    <xf numFmtId="0" fontId="2" fillId="10" borderId="60" xfId="0" applyFont="1" applyFill="1" applyBorder="1" applyAlignment="1">
      <alignment horizontal="center" vertical="center" wrapText="1"/>
    </xf>
    <xf numFmtId="0" fontId="2" fillId="10" borderId="59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2" fillId="11" borderId="57" xfId="0" applyFont="1" applyFill="1" applyBorder="1" applyAlignment="1">
      <alignment horizontal="center" vertical="center"/>
    </xf>
    <xf numFmtId="0" fontId="2" fillId="11" borderId="58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5" xfId="0" applyFont="1" applyBorder="1"/>
    <xf numFmtId="0" fontId="28" fillId="0" borderId="0" xfId="0" applyFont="1"/>
    <xf numFmtId="0" fontId="29" fillId="0" borderId="0" xfId="0" applyFont="1"/>
    <xf numFmtId="0" fontId="28" fillId="0" borderId="5" xfId="0" applyFont="1" applyBorder="1"/>
    <xf numFmtId="0" fontId="28" fillId="0" borderId="84" xfId="0" applyFont="1" applyBorder="1"/>
    <xf numFmtId="0" fontId="28" fillId="0" borderId="85" xfId="0" applyFont="1" applyBorder="1"/>
    <xf numFmtId="0" fontId="28" fillId="0" borderId="86" xfId="0" applyFont="1" applyBorder="1"/>
    <xf numFmtId="0" fontId="28" fillId="0" borderId="87" xfId="0" applyFont="1" applyBorder="1"/>
    <xf numFmtId="0" fontId="28" fillId="0" borderId="88" xfId="0" applyFont="1" applyBorder="1"/>
    <xf numFmtId="0" fontId="28" fillId="0" borderId="89" xfId="0" applyFont="1" applyBorder="1"/>
    <xf numFmtId="0" fontId="28" fillId="0" borderId="90" xfId="0" applyFont="1" applyBorder="1"/>
    <xf numFmtId="0" fontId="28" fillId="0" borderId="91" xfId="0" applyFont="1" applyBorder="1"/>
    <xf numFmtId="0" fontId="29" fillId="0" borderId="92" xfId="0" applyFont="1" applyBorder="1"/>
    <xf numFmtId="0" fontId="9" fillId="69" borderId="7" xfId="0" applyFont="1" applyFill="1" applyBorder="1" applyAlignment="1">
      <alignment horizontal="center" vertical="center"/>
    </xf>
    <xf numFmtId="0" fontId="4" fillId="69" borderId="4" xfId="0" applyFont="1" applyFill="1" applyBorder="1" applyAlignment="1">
      <alignment horizontal="center" vertical="center" wrapText="1"/>
    </xf>
    <xf numFmtId="0" fontId="14" fillId="69" borderId="16" xfId="0" applyFont="1" applyFill="1" applyBorder="1" applyAlignment="1">
      <alignment vertical="center" wrapText="1"/>
    </xf>
    <xf numFmtId="0" fontId="29" fillId="0" borderId="79" xfId="0" applyFont="1" applyBorder="1" applyAlignment="1">
      <alignment horizontal="left"/>
    </xf>
    <xf numFmtId="0" fontId="29" fillId="0" borderId="95" xfId="0" applyFont="1" applyBorder="1" applyAlignment="1">
      <alignment horizontal="left"/>
    </xf>
    <xf numFmtId="0" fontId="28" fillId="0" borderId="96" xfId="0" applyFont="1" applyBorder="1"/>
    <xf numFmtId="0" fontId="28" fillId="0" borderId="97" xfId="0" applyFont="1" applyBorder="1"/>
    <xf numFmtId="0" fontId="28" fillId="0" borderId="98" xfId="0" applyFont="1" applyBorder="1"/>
    <xf numFmtId="0" fontId="29" fillId="0" borderId="92" xfId="0" applyFont="1" applyBorder="1" applyAlignment="1">
      <alignment horizontal="left"/>
    </xf>
    <xf numFmtId="0" fontId="29" fillId="0" borderId="93" xfId="0" applyFont="1" applyBorder="1" applyAlignment="1">
      <alignment horizontal="left"/>
    </xf>
    <xf numFmtId="0" fontId="28" fillId="0" borderId="84" xfId="0" applyFont="1" applyBorder="1" applyAlignment="1">
      <alignment horizontal="left"/>
    </xf>
    <xf numFmtId="0" fontId="28" fillId="0" borderId="85" xfId="0" applyFont="1" applyBorder="1" applyAlignment="1">
      <alignment horizontal="left"/>
    </xf>
    <xf numFmtId="0" fontId="28" fillId="0" borderId="86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87" xfId="0" applyFont="1" applyBorder="1" applyAlignment="1">
      <alignment horizontal="left"/>
    </xf>
    <xf numFmtId="0" fontId="28" fillId="0" borderId="88" xfId="0" applyFont="1" applyBorder="1" applyAlignment="1">
      <alignment horizontal="left"/>
    </xf>
    <xf numFmtId="0" fontId="28" fillId="0" borderId="89" xfId="0" applyFont="1" applyBorder="1" applyAlignment="1">
      <alignment horizontal="left"/>
    </xf>
    <xf numFmtId="0" fontId="28" fillId="0" borderId="90" xfId="0" applyFont="1" applyBorder="1" applyAlignment="1">
      <alignment horizontal="left"/>
    </xf>
    <xf numFmtId="0" fontId="28" fillId="0" borderId="91" xfId="0" applyFont="1" applyBorder="1" applyAlignment="1">
      <alignment horizontal="left"/>
    </xf>
    <xf numFmtId="0" fontId="28" fillId="0" borderId="96" xfId="0" applyFont="1" applyBorder="1" applyAlignment="1">
      <alignment horizontal="left"/>
    </xf>
    <xf numFmtId="0" fontId="28" fillId="0" borderId="97" xfId="0" applyFont="1" applyBorder="1" applyAlignment="1">
      <alignment horizontal="left"/>
    </xf>
    <xf numFmtId="0" fontId="28" fillId="0" borderId="101" xfId="0" applyFont="1" applyBorder="1" applyAlignment="1">
      <alignment horizontal="left"/>
    </xf>
    <xf numFmtId="0" fontId="29" fillId="0" borderId="99" xfId="0" applyFont="1" applyBorder="1"/>
    <xf numFmtId="0" fontId="28" fillId="0" borderId="98" xfId="0" applyFont="1" applyBorder="1" applyAlignment="1">
      <alignment horizontal="left"/>
    </xf>
    <xf numFmtId="0" fontId="0" fillId="0" borderId="5" xfId="0" applyBorder="1"/>
    <xf numFmtId="0" fontId="1" fillId="0" borderId="5" xfId="0" applyFont="1" applyBorder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8" fillId="0" borderId="64" xfId="0" applyFont="1" applyBorder="1"/>
    <xf numFmtId="0" fontId="18" fillId="0" borderId="52" xfId="0" applyFont="1" applyBorder="1"/>
    <xf numFmtId="0" fontId="29" fillId="0" borderId="7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20" fontId="0" fillId="0" borderId="5" xfId="0" applyNumberFormat="1" applyBorder="1"/>
    <xf numFmtId="165" fontId="0" fillId="0" borderId="5" xfId="0" applyNumberFormat="1" applyBorder="1"/>
    <xf numFmtId="0" fontId="8" fillId="0" borderId="10" xfId="0" applyFont="1" applyBorder="1" applyAlignment="1">
      <alignment horizontal="right" vertical="center"/>
    </xf>
    <xf numFmtId="0" fontId="33" fillId="10" borderId="10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0" fontId="35" fillId="10" borderId="23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0" fontId="33" fillId="10" borderId="65" xfId="0" applyFont="1" applyFill="1" applyBorder="1" applyAlignment="1">
      <alignment horizontal="center" vertical="center" wrapText="1"/>
    </xf>
    <xf numFmtId="0" fontId="33" fillId="10" borderId="11" xfId="0" applyFont="1" applyFill="1" applyBorder="1" applyAlignment="1">
      <alignment horizontal="center" vertical="center" wrapText="1"/>
    </xf>
    <xf numFmtId="0" fontId="34" fillId="10" borderId="19" xfId="0" applyFont="1" applyFill="1" applyBorder="1" applyAlignment="1">
      <alignment horizontal="center" vertical="center" wrapText="1"/>
    </xf>
    <xf numFmtId="0" fontId="34" fillId="10" borderId="22" xfId="0" applyFont="1" applyFill="1" applyBorder="1" applyAlignment="1">
      <alignment horizontal="center" vertical="center" wrapText="1"/>
    </xf>
    <xf numFmtId="0" fontId="35" fillId="10" borderId="22" xfId="0" applyFont="1" applyFill="1" applyBorder="1" applyAlignment="1">
      <alignment horizontal="center" vertical="center" wrapText="1"/>
    </xf>
    <xf numFmtId="0" fontId="34" fillId="10" borderId="20" xfId="0" applyFont="1" applyFill="1" applyBorder="1" applyAlignment="1">
      <alignment horizontal="center" vertical="center" wrapText="1"/>
    </xf>
    <xf numFmtId="0" fontId="34" fillId="10" borderId="10" xfId="0" applyFont="1" applyFill="1" applyBorder="1" applyAlignment="1">
      <alignment horizontal="center" vertical="center" wrapText="1"/>
    </xf>
    <xf numFmtId="0" fontId="34" fillId="10" borderId="13" xfId="0" applyFont="1" applyFill="1" applyBorder="1" applyAlignment="1">
      <alignment horizontal="center" vertical="center" wrapText="1"/>
    </xf>
    <xf numFmtId="0" fontId="34" fillId="10" borderId="11" xfId="0" applyFont="1" applyFill="1" applyBorder="1" applyAlignment="1">
      <alignment horizontal="center" vertical="center" wrapText="1"/>
    </xf>
    <xf numFmtId="0" fontId="34" fillId="10" borderId="23" xfId="0" applyFont="1" applyFill="1" applyBorder="1" applyAlignment="1">
      <alignment horizontal="center" vertical="center" wrapText="1"/>
    </xf>
    <xf numFmtId="0" fontId="34" fillId="10" borderId="7" xfId="0" applyFont="1" applyFill="1" applyBorder="1" applyAlignment="1">
      <alignment horizontal="center" vertical="center"/>
    </xf>
    <xf numFmtId="0" fontId="34" fillId="11" borderId="4" xfId="0" applyFont="1" applyFill="1" applyBorder="1" applyAlignment="1">
      <alignment horizontal="center" vertical="center" wrapText="1"/>
    </xf>
    <xf numFmtId="0" fontId="34" fillId="11" borderId="6" xfId="0" applyFont="1" applyFill="1" applyBorder="1" applyAlignment="1">
      <alignment horizontal="center" vertical="center" wrapText="1"/>
    </xf>
    <xf numFmtId="0" fontId="34" fillId="11" borderId="65" xfId="0" applyFont="1" applyFill="1" applyBorder="1" applyAlignment="1">
      <alignment horizontal="center" vertical="center" wrapText="1"/>
    </xf>
    <xf numFmtId="0" fontId="34" fillId="11" borderId="67" xfId="0" applyFont="1" applyFill="1" applyBorder="1" applyAlignment="1">
      <alignment horizontal="center" vertical="center" wrapText="1"/>
    </xf>
    <xf numFmtId="0" fontId="35" fillId="11" borderId="6" xfId="0" applyFont="1" applyFill="1" applyBorder="1" applyAlignment="1">
      <alignment horizontal="center" vertical="center" wrapText="1"/>
    </xf>
    <xf numFmtId="0" fontId="35" fillId="11" borderId="4" xfId="0" applyFont="1" applyFill="1" applyBorder="1" applyAlignment="1">
      <alignment horizontal="center" vertical="center" wrapText="1"/>
    </xf>
    <xf numFmtId="0" fontId="33" fillId="10" borderId="67" xfId="0" applyFont="1" applyFill="1" applyBorder="1" applyAlignment="1">
      <alignment horizontal="center" vertical="center" wrapText="1"/>
    </xf>
    <xf numFmtId="0" fontId="35" fillId="10" borderId="6" xfId="0" applyFont="1" applyFill="1" applyBorder="1" applyAlignment="1">
      <alignment horizontal="center" vertical="center" wrapText="1"/>
    </xf>
    <xf numFmtId="0" fontId="34" fillId="10" borderId="6" xfId="0" applyFont="1" applyFill="1" applyBorder="1" applyAlignment="1">
      <alignment horizontal="center" vertical="center" wrapText="1"/>
    </xf>
    <xf numFmtId="0" fontId="34" fillId="10" borderId="65" xfId="0" applyFont="1" applyFill="1" applyBorder="1" applyAlignment="1">
      <alignment horizontal="center" vertical="center" wrapText="1"/>
    </xf>
    <xf numFmtId="0" fontId="34" fillId="10" borderId="6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0" fillId="0" borderId="5" xfId="0" applyBorder="1" applyAlignment="1">
      <alignment wrapText="1"/>
    </xf>
    <xf numFmtId="0" fontId="15" fillId="29" borderId="37" xfId="2" applyFont="1" applyFill="1" applyBorder="1" applyAlignment="1">
      <alignment horizontal="center" vertical="center" wrapText="1"/>
    </xf>
    <xf numFmtId="0" fontId="15" fillId="30" borderId="37" xfId="2" applyFont="1" applyFill="1" applyBorder="1" applyAlignment="1">
      <alignment horizontal="center" vertical="center" wrapText="1"/>
    </xf>
    <xf numFmtId="0" fontId="13" fillId="29" borderId="35" xfId="2" applyFont="1" applyFill="1" applyBorder="1" applyAlignment="1">
      <alignment horizontal="center" vertical="center" wrapText="1"/>
    </xf>
    <xf numFmtId="0" fontId="38" fillId="29" borderId="37" xfId="2" applyFont="1" applyFill="1" applyBorder="1" applyAlignment="1">
      <alignment horizontal="center" vertical="center" wrapText="1"/>
    </xf>
    <xf numFmtId="0" fontId="13" fillId="30" borderId="35" xfId="2" applyFont="1" applyFill="1" applyBorder="1" applyAlignment="1">
      <alignment horizontal="center" vertical="center" wrapText="1"/>
    </xf>
    <xf numFmtId="0" fontId="38" fillId="30" borderId="37" xfId="2" applyFont="1" applyFill="1" applyBorder="1" applyAlignment="1">
      <alignment horizontal="center" vertical="center" wrapText="1"/>
    </xf>
    <xf numFmtId="0" fontId="13" fillId="28" borderId="35" xfId="2" applyFont="1" applyFill="1" applyBorder="1" applyAlignment="1">
      <alignment horizontal="center" vertical="center" wrapText="1"/>
    </xf>
    <xf numFmtId="0" fontId="38" fillId="28" borderId="37" xfId="2" applyFont="1" applyFill="1" applyBorder="1" applyAlignment="1">
      <alignment horizontal="center" vertical="center" wrapText="1"/>
    </xf>
    <xf numFmtId="0" fontId="15" fillId="28" borderId="37" xfId="2" applyFont="1" applyFill="1" applyBorder="1" applyAlignment="1">
      <alignment horizontal="center" vertical="center" wrapText="1"/>
    </xf>
    <xf numFmtId="0" fontId="13" fillId="32" borderId="44" xfId="2" applyFont="1" applyFill="1" applyBorder="1" applyAlignment="1">
      <alignment horizontal="center" vertical="center" wrapText="1"/>
    </xf>
    <xf numFmtId="0" fontId="13" fillId="33" borderId="44" xfId="2" applyFont="1" applyFill="1" applyBorder="1" applyAlignment="1">
      <alignment horizontal="center" vertical="center" wrapText="1"/>
    </xf>
    <xf numFmtId="0" fontId="13" fillId="34" borderId="44" xfId="2" applyFont="1" applyFill="1" applyBorder="1" applyAlignment="1">
      <alignment horizontal="center" vertical="center" wrapText="1"/>
    </xf>
    <xf numFmtId="0" fontId="15" fillId="32" borderId="37" xfId="2" applyFont="1" applyFill="1" applyBorder="1" applyAlignment="1">
      <alignment horizontal="center" vertical="center" wrapText="1"/>
    </xf>
    <xf numFmtId="0" fontId="15" fillId="62" borderId="37" xfId="2" applyFont="1" applyFill="1" applyBorder="1" applyAlignment="1">
      <alignment horizontal="center" vertical="center" wrapText="1"/>
    </xf>
    <xf numFmtId="0" fontId="15" fillId="33" borderId="37" xfId="2" applyFont="1" applyFill="1" applyBorder="1" applyAlignment="1">
      <alignment horizontal="center" vertical="center" wrapText="1"/>
    </xf>
    <xf numFmtId="0" fontId="15" fillId="34" borderId="37" xfId="2" applyFont="1" applyFill="1" applyBorder="1" applyAlignment="1">
      <alignment horizontal="center" vertical="center" wrapText="1"/>
    </xf>
    <xf numFmtId="0" fontId="39" fillId="32" borderId="37" xfId="2" applyFont="1" applyFill="1" applyBorder="1" applyAlignment="1">
      <alignment horizontal="center" vertical="center" wrapText="1"/>
    </xf>
    <xf numFmtId="0" fontId="13" fillId="23" borderId="37" xfId="2" applyFont="1" applyFill="1" applyBorder="1" applyAlignment="1">
      <alignment horizontal="center" vertical="center" wrapText="1"/>
    </xf>
    <xf numFmtId="0" fontId="13" fillId="24" borderId="35" xfId="2" applyFont="1" applyFill="1" applyBorder="1" applyAlignment="1">
      <alignment horizontal="center" vertical="center" wrapText="1"/>
    </xf>
    <xf numFmtId="0" fontId="13" fillId="25" borderId="35" xfId="2" applyFont="1" applyFill="1" applyBorder="1" applyAlignment="1">
      <alignment horizontal="center" vertical="center" wrapText="1"/>
    </xf>
    <xf numFmtId="0" fontId="13" fillId="23" borderId="35" xfId="2" applyFont="1" applyFill="1" applyBorder="1" applyAlignment="1">
      <alignment horizontal="center" vertical="center" wrapText="1"/>
    </xf>
    <xf numFmtId="0" fontId="15" fillId="23" borderId="37" xfId="2" applyFont="1" applyFill="1" applyBorder="1" applyAlignment="1">
      <alignment horizontal="center" vertical="center" wrapText="1"/>
    </xf>
    <xf numFmtId="0" fontId="15" fillId="24" borderId="37" xfId="2" applyFont="1" applyFill="1" applyBorder="1" applyAlignment="1">
      <alignment horizontal="center" vertical="center" wrapText="1"/>
    </xf>
    <xf numFmtId="0" fontId="15" fillId="25" borderId="37" xfId="2" applyFont="1" applyFill="1" applyBorder="1" applyAlignment="1">
      <alignment horizontal="center" vertical="center"/>
    </xf>
    <xf numFmtId="0" fontId="15" fillId="25" borderId="37" xfId="2" applyFont="1" applyFill="1" applyBorder="1" applyAlignment="1">
      <alignment horizontal="center" vertical="center" wrapText="1"/>
    </xf>
    <xf numFmtId="0" fontId="15" fillId="67" borderId="37" xfId="2" applyFont="1" applyFill="1" applyBorder="1" applyAlignment="1">
      <alignment horizontal="center" vertical="center" wrapText="1"/>
    </xf>
    <xf numFmtId="0" fontId="15" fillId="24" borderId="37" xfId="2" applyFont="1" applyFill="1" applyBorder="1" applyAlignment="1">
      <alignment horizontal="center" vertical="center"/>
    </xf>
    <xf numFmtId="0" fontId="15" fillId="23" borderId="37" xfId="2" applyFont="1" applyFill="1" applyBorder="1" applyAlignment="1">
      <alignment horizontal="center" vertical="center"/>
    </xf>
    <xf numFmtId="0" fontId="15" fillId="68" borderId="37" xfId="2" applyFont="1" applyFill="1" applyBorder="1" applyAlignment="1">
      <alignment horizontal="center" vertical="center" wrapText="1"/>
    </xf>
    <xf numFmtId="0" fontId="13" fillId="25" borderId="37" xfId="2" applyFont="1" applyFill="1" applyBorder="1" applyAlignment="1">
      <alignment horizontal="center" vertical="center" wrapText="1"/>
    </xf>
    <xf numFmtId="0" fontId="13" fillId="24" borderId="37" xfId="2" applyFont="1" applyFill="1" applyBorder="1" applyAlignment="1">
      <alignment horizontal="center" vertical="center" wrapText="1"/>
    </xf>
    <xf numFmtId="0" fontId="15" fillId="23" borderId="43" xfId="2" applyFont="1" applyFill="1" applyBorder="1" applyAlignment="1">
      <alignment horizontal="center" vertical="center" wrapText="1"/>
    </xf>
    <xf numFmtId="0" fontId="15" fillId="24" borderId="43" xfId="2" applyFont="1" applyFill="1" applyBorder="1" applyAlignment="1">
      <alignment horizontal="center" vertical="center" wrapText="1"/>
    </xf>
    <xf numFmtId="0" fontId="15" fillId="25" borderId="43" xfId="2" applyFont="1" applyFill="1" applyBorder="1" applyAlignment="1">
      <alignment horizontal="center" vertical="center" wrapText="1"/>
    </xf>
    <xf numFmtId="0" fontId="39" fillId="23" borderId="37" xfId="2" applyFont="1" applyFill="1" applyBorder="1" applyAlignment="1">
      <alignment horizontal="center" vertical="center" wrapText="1"/>
    </xf>
    <xf numFmtId="0" fontId="39" fillId="25" borderId="37" xfId="2" applyFont="1" applyFill="1" applyBorder="1" applyAlignment="1">
      <alignment horizontal="center" vertical="center" wrapText="1"/>
    </xf>
    <xf numFmtId="0" fontId="39" fillId="24" borderId="37" xfId="2" applyFont="1" applyFill="1" applyBorder="1" applyAlignment="1">
      <alignment horizontal="center" vertical="center" wrapText="1"/>
    </xf>
    <xf numFmtId="0" fontId="13" fillId="19" borderId="37" xfId="2" applyFont="1" applyFill="1" applyBorder="1" applyAlignment="1">
      <alignment horizontal="center" vertical="center" wrapText="1"/>
    </xf>
    <xf numFmtId="0" fontId="13" fillId="20" borderId="37" xfId="2" applyFont="1" applyFill="1" applyBorder="1" applyAlignment="1">
      <alignment horizontal="center" vertical="center" wrapText="1"/>
    </xf>
    <xf numFmtId="0" fontId="13" fillId="21" borderId="37" xfId="2" applyFont="1" applyFill="1" applyBorder="1" applyAlignment="1">
      <alignment horizontal="center" vertical="center" wrapText="1"/>
    </xf>
    <xf numFmtId="0" fontId="15" fillId="19" borderId="37" xfId="2" applyFont="1" applyFill="1" applyBorder="1" applyAlignment="1">
      <alignment horizontal="center" vertical="center" wrapText="1"/>
    </xf>
    <xf numFmtId="0" fontId="15" fillId="20" borderId="37" xfId="2" applyFont="1" applyFill="1" applyBorder="1" applyAlignment="1">
      <alignment horizontal="center" vertical="center" wrapText="1"/>
    </xf>
    <xf numFmtId="0" fontId="15" fillId="20" borderId="43" xfId="2" applyFont="1" applyFill="1" applyBorder="1" applyAlignment="1">
      <alignment horizontal="center" vertical="center" wrapText="1"/>
    </xf>
    <xf numFmtId="0" fontId="15" fillId="21" borderId="37" xfId="2" applyFont="1" applyFill="1" applyBorder="1" applyAlignment="1">
      <alignment horizontal="center" vertical="center" wrapText="1"/>
    </xf>
    <xf numFmtId="0" fontId="15" fillId="21" borderId="43" xfId="2" applyFont="1" applyFill="1" applyBorder="1" applyAlignment="1">
      <alignment horizontal="center" vertical="center" wrapText="1"/>
    </xf>
    <xf numFmtId="0" fontId="13" fillId="15" borderId="37" xfId="2" applyFont="1" applyFill="1" applyBorder="1" applyAlignment="1">
      <alignment horizontal="center" vertical="center" wrapText="1"/>
    </xf>
    <xf numFmtId="0" fontId="13" fillId="16" borderId="37" xfId="2" applyFont="1" applyFill="1" applyBorder="1" applyAlignment="1">
      <alignment horizontal="center" vertical="center" wrapText="1"/>
    </xf>
    <xf numFmtId="0" fontId="13" fillId="17" borderId="37" xfId="2" applyFont="1" applyFill="1" applyBorder="1" applyAlignment="1">
      <alignment horizontal="center" vertical="center" wrapText="1"/>
    </xf>
    <xf numFmtId="0" fontId="15" fillId="15" borderId="43" xfId="2" applyFont="1" applyFill="1" applyBorder="1" applyAlignment="1">
      <alignment horizontal="center" vertical="center" wrapText="1"/>
    </xf>
    <xf numFmtId="0" fontId="15" fillId="16" borderId="43" xfId="2" applyFont="1" applyFill="1" applyBorder="1" applyAlignment="1">
      <alignment horizontal="center" vertical="center" wrapText="1"/>
    </xf>
    <xf numFmtId="0" fontId="15" fillId="16" borderId="37" xfId="2" applyFont="1" applyFill="1" applyBorder="1" applyAlignment="1">
      <alignment horizontal="center" vertical="center" wrapText="1"/>
    </xf>
    <xf numFmtId="0" fontId="15" fillId="15" borderId="37" xfId="2" applyFont="1" applyFill="1" applyBorder="1" applyAlignment="1">
      <alignment horizontal="center" vertical="center" wrapText="1"/>
    </xf>
    <xf numFmtId="0" fontId="39" fillId="15" borderId="37" xfId="2" applyFont="1" applyFill="1" applyBorder="1" applyAlignment="1">
      <alignment horizontal="center" vertical="center" wrapText="1"/>
    </xf>
    <xf numFmtId="0" fontId="15" fillId="17" borderId="43" xfId="2" applyFont="1" applyFill="1" applyBorder="1" applyAlignment="1">
      <alignment horizontal="center" vertical="center" wrapText="1"/>
    </xf>
    <xf numFmtId="0" fontId="39" fillId="31" borderId="35" xfId="2" applyFont="1" applyFill="1" applyBorder="1" applyAlignment="1">
      <alignment horizontal="center" vertical="center"/>
    </xf>
    <xf numFmtId="0" fontId="39" fillId="31" borderId="37" xfId="2" applyFont="1" applyFill="1" applyBorder="1" applyAlignment="1">
      <alignment horizontal="center" vertical="center"/>
    </xf>
    <xf numFmtId="0" fontId="42" fillId="18" borderId="35" xfId="2" applyFont="1" applyFill="1" applyBorder="1" applyAlignment="1">
      <alignment horizontal="center" vertical="center"/>
    </xf>
    <xf numFmtId="0" fontId="42" fillId="18" borderId="37" xfId="2" applyFont="1" applyFill="1" applyBorder="1" applyAlignment="1">
      <alignment horizontal="center" vertical="center"/>
    </xf>
    <xf numFmtId="0" fontId="42" fillId="18" borderId="43" xfId="2" applyFont="1" applyFill="1" applyBorder="1" applyAlignment="1">
      <alignment horizontal="center" vertical="center"/>
    </xf>
    <xf numFmtId="0" fontId="42" fillId="18" borderId="69" xfId="2" applyFont="1" applyFill="1" applyBorder="1" applyAlignment="1">
      <alignment horizontal="center" vertical="center"/>
    </xf>
    <xf numFmtId="0" fontId="42" fillId="18" borderId="49" xfId="2" applyFont="1" applyFill="1" applyBorder="1" applyAlignment="1">
      <alignment horizontal="center" vertical="center"/>
    </xf>
    <xf numFmtId="0" fontId="42" fillId="18" borderId="71" xfId="2" applyFont="1" applyFill="1" applyBorder="1" applyAlignment="1">
      <alignment horizontal="center" vertical="center"/>
    </xf>
    <xf numFmtId="0" fontId="42" fillId="18" borderId="46" xfId="2" applyFont="1" applyFill="1" applyBorder="1" applyAlignment="1">
      <alignment horizontal="center" vertical="center"/>
    </xf>
    <xf numFmtId="0" fontId="42" fillId="22" borderId="77" xfId="2" applyFont="1" applyFill="1" applyBorder="1" applyAlignment="1">
      <alignment horizontal="center" vertical="center"/>
    </xf>
    <xf numFmtId="0" fontId="42" fillId="22" borderId="39" xfId="2" applyFont="1" applyFill="1" applyBorder="1" applyAlignment="1">
      <alignment horizontal="center" vertical="center"/>
    </xf>
    <xf numFmtId="0" fontId="42" fillId="22" borderId="64" xfId="2" applyFont="1" applyFill="1" applyBorder="1" applyAlignment="1">
      <alignment horizontal="center" vertical="center"/>
    </xf>
    <xf numFmtId="0" fontId="39" fillId="27" borderId="77" xfId="2" applyFont="1" applyFill="1" applyBorder="1" applyAlignment="1">
      <alignment horizontal="center" vertical="center"/>
    </xf>
    <xf numFmtId="0" fontId="39" fillId="27" borderId="39" xfId="2" applyFont="1" applyFill="1" applyBorder="1" applyAlignment="1">
      <alignment horizontal="center" vertical="center"/>
    </xf>
    <xf numFmtId="0" fontId="39" fillId="27" borderId="64" xfId="2" applyFont="1" applyFill="1" applyBorder="1" applyAlignment="1">
      <alignment horizontal="center" vertical="center"/>
    </xf>
    <xf numFmtId="0" fontId="15" fillId="32" borderId="35" xfId="2" applyFont="1" applyFill="1" applyBorder="1" applyAlignment="1">
      <alignment horizontal="center" vertical="center" wrapText="1"/>
    </xf>
    <xf numFmtId="0" fontId="15" fillId="33" borderId="35" xfId="2" applyFont="1" applyFill="1" applyBorder="1" applyAlignment="1">
      <alignment horizontal="center" vertical="center" wrapText="1"/>
    </xf>
    <xf numFmtId="0" fontId="39" fillId="34" borderId="35" xfId="2" applyFont="1" applyFill="1" applyBorder="1" applyAlignment="1">
      <alignment horizontal="center" vertical="center" wrapText="1"/>
    </xf>
    <xf numFmtId="0" fontId="15" fillId="34" borderId="35" xfId="2" applyFont="1" applyFill="1" applyBorder="1" applyAlignment="1">
      <alignment horizontal="center" vertical="center" wrapText="1"/>
    </xf>
    <xf numFmtId="0" fontId="15" fillId="24" borderId="35" xfId="2" applyFont="1" applyFill="1" applyBorder="1" applyAlignment="1">
      <alignment horizontal="center" vertical="center" wrapText="1"/>
    </xf>
    <xf numFmtId="0" fontId="15" fillId="58" borderId="37" xfId="2" applyFont="1" applyFill="1" applyBorder="1" applyAlignment="1">
      <alignment horizontal="center" vertical="center" wrapText="1"/>
    </xf>
    <xf numFmtId="0" fontId="15" fillId="28" borderId="35" xfId="2" applyFont="1" applyFill="1" applyBorder="1" applyAlignment="1">
      <alignment horizontal="center" vertical="center" wrapText="1"/>
    </xf>
    <xf numFmtId="0" fontId="15" fillId="29" borderId="35" xfId="2" applyFont="1" applyFill="1" applyBorder="1" applyAlignment="1">
      <alignment horizontal="center" vertical="center" wrapText="1"/>
    </xf>
    <xf numFmtId="0" fontId="15" fillId="30" borderId="35" xfId="2" applyFont="1" applyFill="1" applyBorder="1" applyAlignment="1">
      <alignment horizontal="center" vertical="center" wrapText="1"/>
    </xf>
    <xf numFmtId="0" fontId="15" fillId="70" borderId="37" xfId="2" applyFont="1" applyFill="1" applyBorder="1" applyAlignment="1">
      <alignment horizontal="center" vertical="center" wrapText="1"/>
    </xf>
    <xf numFmtId="0" fontId="15" fillId="17" borderId="37" xfId="2" applyFont="1" applyFill="1" applyBorder="1" applyAlignment="1">
      <alignment horizontal="center" vertical="center" wrapText="1"/>
    </xf>
    <xf numFmtId="0" fontId="15" fillId="23" borderId="35" xfId="2" applyFont="1" applyFill="1" applyBorder="1" applyAlignment="1">
      <alignment horizontal="center" vertical="center" wrapText="1"/>
    </xf>
    <xf numFmtId="0" fontId="15" fillId="23" borderId="35" xfId="2" applyFont="1" applyFill="1" applyBorder="1" applyAlignment="1">
      <alignment horizontal="center" vertical="center"/>
    </xf>
    <xf numFmtId="0" fontId="15" fillId="25" borderId="35" xfId="2" applyFont="1" applyFill="1" applyBorder="1" applyAlignment="1">
      <alignment horizontal="center" vertical="center" wrapText="1"/>
    </xf>
    <xf numFmtId="0" fontId="15" fillId="24" borderId="35" xfId="2" applyFont="1" applyFill="1" applyBorder="1" applyAlignment="1">
      <alignment horizontal="center" vertical="center"/>
    </xf>
    <xf numFmtId="0" fontId="15" fillId="36" borderId="37" xfId="2" applyFont="1" applyFill="1" applyBorder="1" applyAlignment="1">
      <alignment horizontal="center" vertical="center" wrapText="1"/>
    </xf>
    <xf numFmtId="0" fontId="39" fillId="32" borderId="35" xfId="2" applyFont="1" applyFill="1" applyBorder="1" applyAlignment="1">
      <alignment horizontal="center" vertical="center" wrapText="1"/>
    </xf>
    <xf numFmtId="0" fontId="39" fillId="29" borderId="35" xfId="2" applyFont="1" applyFill="1" applyBorder="1" applyAlignment="1">
      <alignment horizontal="center" vertical="center" wrapText="1"/>
    </xf>
    <xf numFmtId="0" fontId="39" fillId="29" borderId="37" xfId="2" applyFont="1" applyFill="1" applyBorder="1" applyAlignment="1">
      <alignment horizontal="center" vertical="center" wrapText="1"/>
    </xf>
    <xf numFmtId="0" fontId="15" fillId="13" borderId="37" xfId="2" applyFont="1" applyFill="1" applyBorder="1" applyAlignment="1">
      <alignment horizontal="center" vertical="center" wrapText="1"/>
    </xf>
    <xf numFmtId="0" fontId="39" fillId="19" borderId="43" xfId="2" applyFont="1" applyFill="1" applyBorder="1" applyAlignment="1">
      <alignment horizontal="center" vertical="center" wrapText="1"/>
    </xf>
    <xf numFmtId="0" fontId="39" fillId="34" borderId="37" xfId="2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center" vertical="center" wrapText="1"/>
    </xf>
    <xf numFmtId="0" fontId="4" fillId="69" borderId="1" xfId="0" applyFont="1" applyFill="1" applyBorder="1" applyAlignment="1">
      <alignment horizontal="center" vertical="center" wrapText="1"/>
    </xf>
    <xf numFmtId="0" fontId="39" fillId="28" borderId="35" xfId="2" applyFont="1" applyFill="1" applyBorder="1" applyAlignment="1">
      <alignment horizontal="center" vertical="center" wrapText="1"/>
    </xf>
    <xf numFmtId="0" fontId="39" fillId="33" borderId="35" xfId="2" applyFont="1" applyFill="1" applyBorder="1" applyAlignment="1">
      <alignment horizontal="center" vertical="center" wrapText="1"/>
    </xf>
    <xf numFmtId="0" fontId="47" fillId="32" borderId="37" xfId="2" applyFont="1" applyFill="1" applyBorder="1" applyAlignment="1">
      <alignment horizontal="center" vertical="center" wrapText="1"/>
    </xf>
    <xf numFmtId="0" fontId="47" fillId="34" borderId="37" xfId="2" applyFont="1" applyFill="1" applyBorder="1" applyAlignment="1">
      <alignment horizontal="center" vertical="center" wrapText="1"/>
    </xf>
    <xf numFmtId="0" fontId="15" fillId="59" borderId="37" xfId="2" applyFont="1" applyFill="1" applyBorder="1" applyAlignment="1">
      <alignment horizontal="center" vertical="center" wrapText="1"/>
    </xf>
    <xf numFmtId="0" fontId="47" fillId="33" borderId="37" xfId="2" applyFont="1" applyFill="1" applyBorder="1" applyAlignment="1">
      <alignment horizontal="center" vertical="center" wrapText="1"/>
    </xf>
    <xf numFmtId="0" fontId="45" fillId="32" borderId="37" xfId="2" applyFont="1" applyFill="1" applyBorder="1" applyAlignment="1">
      <alignment horizontal="center" vertical="center" wrapText="1"/>
    </xf>
    <xf numFmtId="0" fontId="28" fillId="71" borderId="97" xfId="0" applyFont="1" applyFill="1" applyBorder="1" applyAlignment="1">
      <alignment horizontal="left"/>
    </xf>
    <xf numFmtId="0" fontId="28" fillId="71" borderId="85" xfId="0" applyFont="1" applyFill="1" applyBorder="1" applyAlignment="1">
      <alignment horizontal="left"/>
    </xf>
    <xf numFmtId="0" fontId="28" fillId="71" borderId="5" xfId="0" applyFont="1" applyFill="1" applyBorder="1" applyAlignment="1">
      <alignment horizontal="left"/>
    </xf>
    <xf numFmtId="0" fontId="28" fillId="71" borderId="90" xfId="0" applyFont="1" applyFill="1" applyBorder="1" applyAlignment="1">
      <alignment horizontal="left"/>
    </xf>
    <xf numFmtId="0" fontId="28" fillId="71" borderId="98" xfId="0" applyFont="1" applyFill="1" applyBorder="1" applyAlignment="1">
      <alignment horizontal="left"/>
    </xf>
    <xf numFmtId="0" fontId="28" fillId="71" borderId="86" xfId="0" applyFont="1" applyFill="1" applyBorder="1" applyAlignment="1">
      <alignment horizontal="left"/>
    </xf>
    <xf numFmtId="0" fontId="28" fillId="71" borderId="88" xfId="0" applyFont="1" applyFill="1" applyBorder="1" applyAlignment="1">
      <alignment horizontal="left"/>
    </xf>
    <xf numFmtId="0" fontId="28" fillId="71" borderId="91" xfId="0" applyFont="1" applyFill="1" applyBorder="1" applyAlignment="1">
      <alignment horizontal="left"/>
    </xf>
    <xf numFmtId="0" fontId="28" fillId="71" borderId="100" xfId="0" applyFont="1" applyFill="1" applyBorder="1" applyAlignment="1">
      <alignment horizontal="left"/>
    </xf>
    <xf numFmtId="0" fontId="48" fillId="5" borderId="2" xfId="0" applyFont="1" applyFill="1" applyBorder="1" applyAlignment="1">
      <alignment vertical="center" wrapText="1"/>
    </xf>
    <xf numFmtId="0" fontId="4" fillId="69" borderId="5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39" fillId="19" borderId="37" xfId="2" applyFont="1" applyFill="1" applyBorder="1" applyAlignment="1">
      <alignment horizontal="center" vertical="center" wrapText="1"/>
    </xf>
    <xf numFmtId="0" fontId="39" fillId="28" borderId="37" xfId="2" applyFont="1" applyFill="1" applyBorder="1" applyAlignment="1">
      <alignment horizontal="center" vertical="center" wrapText="1"/>
    </xf>
    <xf numFmtId="0" fontId="50" fillId="29" borderId="37" xfId="2" applyFont="1" applyFill="1" applyBorder="1" applyAlignment="1">
      <alignment horizontal="center" vertical="center" wrapText="1"/>
    </xf>
    <xf numFmtId="0" fontId="13" fillId="30" borderId="37" xfId="2" applyFont="1" applyFill="1" applyBorder="1" applyAlignment="1">
      <alignment horizontal="center" vertical="center" wrapText="1"/>
    </xf>
    <xf numFmtId="0" fontId="39" fillId="16" borderId="43" xfId="2" applyFont="1" applyFill="1" applyBorder="1" applyAlignment="1">
      <alignment horizontal="center" vertical="center" wrapText="1"/>
    </xf>
    <xf numFmtId="0" fontId="15" fillId="16" borderId="44" xfId="2" applyFont="1" applyFill="1" applyBorder="1" applyAlignment="1">
      <alignment horizontal="left" vertical="center" wrapText="1"/>
    </xf>
    <xf numFmtId="0" fontId="47" fillId="16" borderId="37" xfId="2" applyFont="1" applyFill="1" applyBorder="1" applyAlignment="1">
      <alignment horizontal="center" vertical="center" wrapText="1"/>
    </xf>
    <xf numFmtId="0" fontId="39" fillId="15" borderId="43" xfId="2" applyFont="1" applyFill="1" applyBorder="1" applyAlignment="1">
      <alignment horizontal="center" vertical="center" wrapText="1"/>
    </xf>
    <xf numFmtId="0" fontId="47" fillId="15" borderId="43" xfId="2" applyFont="1" applyFill="1" applyBorder="1" applyAlignment="1">
      <alignment horizontal="center" vertical="center" wrapText="1"/>
    </xf>
    <xf numFmtId="0" fontId="47" fillId="16" borderId="43" xfId="2" applyFont="1" applyFill="1" applyBorder="1" applyAlignment="1">
      <alignment horizontal="center" vertical="center" wrapText="1"/>
    </xf>
    <xf numFmtId="0" fontId="39" fillId="31" borderId="49" xfId="2" applyFont="1" applyFill="1" applyBorder="1" applyAlignment="1">
      <alignment horizontal="center" vertical="center"/>
    </xf>
    <xf numFmtId="0" fontId="39" fillId="31" borderId="69" xfId="2" applyFont="1" applyFill="1" applyBorder="1" applyAlignment="1">
      <alignment horizontal="center" vertical="center"/>
    </xf>
    <xf numFmtId="0" fontId="39" fillId="31" borderId="71" xfId="2" applyFont="1" applyFill="1" applyBorder="1" applyAlignment="1">
      <alignment horizontal="center" vertical="center"/>
    </xf>
    <xf numFmtId="0" fontId="15" fillId="27" borderId="33" xfId="2" applyFont="1" applyFill="1" applyBorder="1" applyAlignment="1">
      <alignment horizontal="center" vertical="center" wrapText="1"/>
    </xf>
    <xf numFmtId="0" fontId="13" fillId="34" borderId="37" xfId="2" applyFont="1" applyFill="1" applyBorder="1" applyAlignment="1">
      <alignment horizontal="center" vertical="center" wrapText="1"/>
    </xf>
    <xf numFmtId="0" fontId="39" fillId="34" borderId="37" xfId="2" applyFont="1" applyFill="1" applyBorder="1" applyAlignment="1">
      <alignment horizontal="left" vertical="center" wrapText="1"/>
    </xf>
    <xf numFmtId="0" fontId="39" fillId="34" borderId="41" xfId="2" applyFont="1" applyFill="1" applyBorder="1" applyAlignment="1">
      <alignment horizontal="left" vertical="center" wrapText="1"/>
    </xf>
    <xf numFmtId="0" fontId="39" fillId="32" borderId="37" xfId="2" applyFont="1" applyFill="1" applyBorder="1" applyAlignment="1">
      <alignment horizontal="left" vertical="center" wrapText="1"/>
    </xf>
    <xf numFmtId="0" fontId="39" fillId="32" borderId="43" xfId="2" applyFont="1" applyFill="1" applyBorder="1" applyAlignment="1">
      <alignment horizontal="left" vertical="center" wrapText="1"/>
    </xf>
    <xf numFmtId="0" fontId="39" fillId="16" borderId="37" xfId="2" applyFont="1" applyFill="1" applyBorder="1" applyAlignment="1">
      <alignment horizontal="left" vertical="center" wrapText="1"/>
    </xf>
    <xf numFmtId="0" fontId="39" fillId="16" borderId="37" xfId="2" applyFont="1" applyFill="1" applyBorder="1" applyAlignment="1">
      <alignment horizontal="center" vertical="center"/>
    </xf>
    <xf numFmtId="0" fontId="39" fillId="16" borderId="35" xfId="2" applyFont="1" applyFill="1" applyBorder="1" applyAlignment="1">
      <alignment horizontal="left" vertical="center" wrapText="1"/>
    </xf>
    <xf numFmtId="0" fontId="39" fillId="16" borderId="37" xfId="2" applyFont="1" applyFill="1" applyBorder="1" applyAlignment="1">
      <alignment horizontal="center" vertical="center" wrapText="1"/>
    </xf>
    <xf numFmtId="0" fontId="39" fillId="12" borderId="37" xfId="2" applyFont="1" applyFill="1" applyBorder="1" applyAlignment="1">
      <alignment horizontal="left" vertical="center" wrapText="1"/>
    </xf>
    <xf numFmtId="0" fontId="39" fillId="16" borderId="43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right"/>
    </xf>
    <xf numFmtId="0" fontId="39" fillId="28" borderId="37" xfId="2" applyFont="1" applyFill="1" applyBorder="1" applyAlignment="1">
      <alignment horizontal="left" vertical="center" wrapText="1"/>
    </xf>
    <xf numFmtId="0" fontId="39" fillId="29" borderId="37" xfId="2" applyFont="1" applyFill="1" applyBorder="1" applyAlignment="1">
      <alignment horizontal="left" vertical="center" wrapText="1"/>
    </xf>
    <xf numFmtId="0" fontId="39" fillId="30" borderId="35" xfId="2" applyFont="1" applyFill="1" applyBorder="1" applyAlignment="1">
      <alignment horizontal="left" vertical="center" wrapText="1"/>
    </xf>
    <xf numFmtId="0" fontId="51" fillId="8" borderId="22" xfId="0" applyFont="1" applyFill="1" applyBorder="1" applyAlignment="1">
      <alignment horizontal="center" vertical="center" wrapText="1"/>
    </xf>
    <xf numFmtId="0" fontId="34" fillId="11" borderId="24" xfId="0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39" fillId="30" borderId="37" xfId="2" applyFont="1" applyFill="1" applyBorder="1" applyAlignment="1">
      <alignment horizontal="center" vertical="center" wrapText="1"/>
    </xf>
    <xf numFmtId="0" fontId="39" fillId="20" borderId="37" xfId="2" applyFont="1" applyFill="1" applyBorder="1" applyAlignment="1">
      <alignment horizontal="center" vertical="center" wrapText="1"/>
    </xf>
    <xf numFmtId="0" fontId="52" fillId="36" borderId="22" xfId="0" applyFont="1" applyFill="1" applyBorder="1" applyAlignment="1">
      <alignment horizontal="center" vertical="center" wrapText="1"/>
    </xf>
    <xf numFmtId="0" fontId="52" fillId="4" borderId="22" xfId="0" applyFont="1" applyFill="1" applyBorder="1" applyAlignment="1">
      <alignment horizontal="center" vertical="center" wrapText="1"/>
    </xf>
    <xf numFmtId="0" fontId="52" fillId="4" borderId="20" xfId="0" applyFont="1" applyFill="1" applyBorder="1" applyAlignment="1">
      <alignment horizontal="center" vertical="center" wrapText="1"/>
    </xf>
    <xf numFmtId="0" fontId="53" fillId="2" borderId="104" xfId="0" applyFont="1" applyFill="1" applyBorder="1" applyAlignment="1">
      <alignment horizontal="right" vertical="center"/>
    </xf>
    <xf numFmtId="0" fontId="53" fillId="10" borderId="104" xfId="0" applyFont="1" applyFill="1" applyBorder="1" applyAlignment="1">
      <alignment horizontal="center" wrapText="1"/>
    </xf>
    <xf numFmtId="0" fontId="53" fillId="10" borderId="104" xfId="0" applyFont="1" applyFill="1" applyBorder="1" applyAlignment="1">
      <alignment horizontal="left" vertical="center"/>
    </xf>
    <xf numFmtId="0" fontId="53" fillId="36" borderId="104" xfId="0" applyFont="1" applyFill="1" applyBorder="1" applyAlignment="1">
      <alignment horizontal="center" wrapText="1"/>
    </xf>
    <xf numFmtId="0" fontId="53" fillId="36" borderId="104" xfId="0" applyFont="1" applyFill="1" applyBorder="1" applyAlignment="1">
      <alignment horizontal="right" vertical="center"/>
    </xf>
    <xf numFmtId="0" fontId="53" fillId="36" borderId="104" xfId="0" applyFont="1" applyFill="1" applyBorder="1" applyAlignment="1">
      <alignment horizontal="left" vertical="center"/>
    </xf>
    <xf numFmtId="0" fontId="53" fillId="4" borderId="104" xfId="0" applyFont="1" applyFill="1" applyBorder="1" applyAlignment="1">
      <alignment horizontal="center" wrapText="1"/>
    </xf>
    <xf numFmtId="0" fontId="53" fillId="4" borderId="104" xfId="0" applyFont="1" applyFill="1" applyBorder="1" applyAlignment="1">
      <alignment horizontal="right" vertical="center"/>
    </xf>
    <xf numFmtId="0" fontId="53" fillId="4" borderId="104" xfId="0" applyFont="1" applyFill="1" applyBorder="1" applyAlignment="1">
      <alignment horizontal="left" vertical="center"/>
    </xf>
    <xf numFmtId="0" fontId="54" fillId="2" borderId="19" xfId="0" applyFont="1" applyFill="1" applyBorder="1" applyAlignment="1">
      <alignment horizontal="center" vertical="center" wrapText="1"/>
    </xf>
    <xf numFmtId="0" fontId="54" fillId="2" borderId="19" xfId="0" applyFont="1" applyFill="1" applyBorder="1" applyAlignment="1">
      <alignment horizontal="center" vertical="center"/>
    </xf>
    <xf numFmtId="0" fontId="54" fillId="10" borderId="21" xfId="0" applyFont="1" applyFill="1" applyBorder="1" applyAlignment="1">
      <alignment horizontal="center" vertical="center" wrapText="1"/>
    </xf>
    <xf numFmtId="0" fontId="54" fillId="10" borderId="19" xfId="0" applyFont="1" applyFill="1" applyBorder="1" applyAlignment="1">
      <alignment horizontal="center" vertical="center"/>
    </xf>
    <xf numFmtId="0" fontId="54" fillId="10" borderId="94" xfId="0" applyFont="1" applyFill="1" applyBorder="1" applyAlignment="1">
      <alignment horizontal="center" vertical="center" wrapText="1"/>
    </xf>
    <xf numFmtId="0" fontId="54" fillId="36" borderId="21" xfId="0" applyFont="1" applyFill="1" applyBorder="1" applyAlignment="1">
      <alignment horizontal="center" vertical="center" wrapText="1"/>
    </xf>
    <xf numFmtId="0" fontId="54" fillId="36" borderId="22" xfId="0" applyFont="1" applyFill="1" applyBorder="1" applyAlignment="1">
      <alignment horizontal="center" vertical="center" wrapText="1"/>
    </xf>
    <xf numFmtId="0" fontId="54" fillId="36" borderId="17" xfId="0" applyFont="1" applyFill="1" applyBorder="1" applyAlignment="1">
      <alignment horizontal="center" vertical="center" wrapText="1"/>
    </xf>
    <xf numFmtId="0" fontId="54" fillId="4" borderId="19" xfId="0" applyFont="1" applyFill="1" applyBorder="1" applyAlignment="1">
      <alignment horizontal="center" vertical="center" wrapText="1"/>
    </xf>
    <xf numFmtId="0" fontId="54" fillId="4" borderId="22" xfId="0" applyFont="1" applyFill="1" applyBorder="1" applyAlignment="1">
      <alignment horizontal="center" vertical="center" wrapText="1"/>
    </xf>
    <xf numFmtId="0" fontId="52" fillId="2" borderId="22" xfId="0" applyFont="1" applyFill="1" applyBorder="1" applyAlignment="1">
      <alignment horizontal="right" vertical="center"/>
    </xf>
    <xf numFmtId="0" fontId="52" fillId="2" borderId="22" xfId="0" applyFont="1" applyFill="1" applyBorder="1" applyAlignment="1">
      <alignment horizontal="center" vertical="center" wrapText="1"/>
    </xf>
    <xf numFmtId="0" fontId="52" fillId="2" borderId="22" xfId="0" applyFont="1" applyFill="1" applyBorder="1" applyAlignment="1">
      <alignment horizontal="center" vertical="center"/>
    </xf>
    <xf numFmtId="0" fontId="52" fillId="10" borderId="22" xfId="0" applyFont="1" applyFill="1" applyBorder="1" applyAlignment="1">
      <alignment horizontal="center" vertical="center" wrapText="1"/>
    </xf>
    <xf numFmtId="0" fontId="52" fillId="10" borderId="22" xfId="0" applyFont="1" applyFill="1" applyBorder="1" applyAlignment="1">
      <alignment horizontal="center" vertical="center"/>
    </xf>
    <xf numFmtId="0" fontId="52" fillId="10" borderId="25" xfId="0" applyFont="1" applyFill="1" applyBorder="1" applyAlignment="1">
      <alignment horizontal="center" vertical="center" wrapText="1"/>
    </xf>
    <xf numFmtId="0" fontId="52" fillId="36" borderId="18" xfId="0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 wrapText="1"/>
    </xf>
    <xf numFmtId="0" fontId="54" fillId="10" borderId="22" xfId="0" applyFont="1" applyFill="1" applyBorder="1" applyAlignment="1">
      <alignment horizontal="center" vertical="center" wrapText="1"/>
    </xf>
    <xf numFmtId="0" fontId="54" fillId="10" borderId="66" xfId="0" applyFont="1" applyFill="1" applyBorder="1" applyAlignment="1">
      <alignment horizontal="center" vertical="center" wrapText="1"/>
    </xf>
    <xf numFmtId="0" fontId="52" fillId="10" borderId="67" xfId="0" applyFont="1" applyFill="1" applyBorder="1" applyAlignment="1">
      <alignment horizontal="center" vertical="center" wrapText="1"/>
    </xf>
    <xf numFmtId="0" fontId="52" fillId="10" borderId="66" xfId="0" applyFont="1" applyFill="1" applyBorder="1" applyAlignment="1">
      <alignment horizontal="center" vertical="center" wrapText="1"/>
    </xf>
    <xf numFmtId="0" fontId="52" fillId="36" borderId="64" xfId="0" applyFont="1" applyFill="1" applyBorder="1" applyAlignment="1">
      <alignment horizontal="center" vertical="center" wrapText="1"/>
    </xf>
    <xf numFmtId="0" fontId="52" fillId="4" borderId="21" xfId="0" applyFont="1" applyFill="1" applyBorder="1" applyAlignment="1">
      <alignment horizontal="center" vertical="center" wrapText="1"/>
    </xf>
    <xf numFmtId="0" fontId="52" fillId="2" borderId="20" xfId="0" applyFont="1" applyFill="1" applyBorder="1" applyAlignment="1">
      <alignment horizontal="right" vertical="center"/>
    </xf>
    <xf numFmtId="0" fontId="52" fillId="2" borderId="20" xfId="0" applyFont="1" applyFill="1" applyBorder="1" applyAlignment="1">
      <alignment horizontal="center" vertical="center"/>
    </xf>
    <xf numFmtId="0" fontId="52" fillId="10" borderId="20" xfId="0" applyFont="1" applyFill="1" applyBorder="1" applyAlignment="1">
      <alignment horizontal="center" vertical="center" wrapText="1"/>
    </xf>
    <xf numFmtId="0" fontId="52" fillId="36" borderId="66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2" borderId="21" xfId="0" applyFont="1" applyFill="1" applyBorder="1" applyAlignment="1">
      <alignment horizontal="center" vertical="center" wrapText="1"/>
    </xf>
    <xf numFmtId="0" fontId="52" fillId="2" borderId="21" xfId="0" applyFont="1" applyFill="1" applyBorder="1" applyAlignment="1">
      <alignment horizontal="center" vertical="center"/>
    </xf>
    <xf numFmtId="0" fontId="52" fillId="10" borderId="19" xfId="0" applyFont="1" applyFill="1" applyBorder="1" applyAlignment="1">
      <alignment horizontal="center" vertical="center" wrapText="1"/>
    </xf>
    <xf numFmtId="0" fontId="52" fillId="36" borderId="19" xfId="0" applyFont="1" applyFill="1" applyBorder="1" applyAlignment="1">
      <alignment horizontal="center" vertical="center" wrapText="1"/>
    </xf>
    <xf numFmtId="0" fontId="52" fillId="4" borderId="19" xfId="0" applyFont="1" applyFill="1" applyBorder="1" applyAlignment="1">
      <alignment horizontal="center" vertical="center" wrapText="1"/>
    </xf>
    <xf numFmtId="0" fontId="52" fillId="2" borderId="25" xfId="0" applyFont="1" applyFill="1" applyBorder="1" applyAlignment="1">
      <alignment horizontal="center" vertical="center" wrapText="1"/>
    </xf>
    <xf numFmtId="0" fontId="52" fillId="10" borderId="21" xfId="0" applyFont="1" applyFill="1" applyBorder="1" applyAlignment="1">
      <alignment horizontal="center" vertical="center" wrapText="1"/>
    </xf>
    <xf numFmtId="0" fontId="52" fillId="4" borderId="66" xfId="0" applyFont="1" applyFill="1" applyBorder="1" applyAlignment="1">
      <alignment horizontal="center" vertical="center" wrapText="1"/>
    </xf>
    <xf numFmtId="0" fontId="52" fillId="2" borderId="66" xfId="0" applyFont="1" applyFill="1" applyBorder="1" applyAlignment="1">
      <alignment horizontal="right" vertical="center"/>
    </xf>
    <xf numFmtId="0" fontId="52" fillId="2" borderId="66" xfId="0" applyFont="1" applyFill="1" applyBorder="1" applyAlignment="1">
      <alignment horizontal="center" vertical="center"/>
    </xf>
    <xf numFmtId="0" fontId="54" fillId="36" borderId="20" xfId="0" applyFont="1" applyFill="1" applyBorder="1" applyAlignment="1">
      <alignment horizontal="center" vertical="center" wrapText="1"/>
    </xf>
    <xf numFmtId="0" fontId="52" fillId="2" borderId="19" xfId="0" applyFont="1" applyFill="1" applyBorder="1" applyAlignment="1">
      <alignment horizontal="center" vertical="center" wrapText="1"/>
    </xf>
    <xf numFmtId="0" fontId="52" fillId="2" borderId="19" xfId="0" applyFont="1" applyFill="1" applyBorder="1" applyAlignment="1">
      <alignment horizontal="center" vertical="center"/>
    </xf>
    <xf numFmtId="0" fontId="55" fillId="4" borderId="22" xfId="0" applyFont="1" applyFill="1" applyBorder="1" applyAlignment="1">
      <alignment horizontal="center" vertical="center" wrapText="1"/>
    </xf>
    <xf numFmtId="0" fontId="56" fillId="0" borderId="0" xfId="0" applyFont="1" applyAlignment="1">
      <alignment textRotation="255"/>
    </xf>
    <xf numFmtId="0" fontId="56" fillId="0" borderId="0" xfId="0" applyFont="1" applyAlignment="1">
      <alignment horizontal="center" textRotation="255"/>
    </xf>
    <xf numFmtId="0" fontId="57" fillId="2" borderId="104" xfId="0" applyFont="1" applyFill="1" applyBorder="1" applyAlignment="1">
      <alignment horizontal="center" wrapText="1"/>
    </xf>
    <xf numFmtId="0" fontId="56" fillId="0" borderId="0" xfId="0" applyFont="1" applyAlignment="1">
      <alignment horizontal="center" vertical="center"/>
    </xf>
    <xf numFmtId="0" fontId="57" fillId="4" borderId="104" xfId="0" applyFont="1" applyFill="1" applyBorder="1" applyAlignment="1">
      <alignment horizontal="center" wrapText="1"/>
    </xf>
    <xf numFmtId="0" fontId="58" fillId="2" borderId="104" xfId="0" applyFont="1" applyFill="1" applyBorder="1" applyAlignment="1">
      <alignment horizontal="left" vertical="center"/>
    </xf>
    <xf numFmtId="0" fontId="58" fillId="2" borderId="104" xfId="0" applyFont="1" applyFill="1" applyBorder="1" applyAlignment="1">
      <alignment horizontal="center" wrapText="1"/>
    </xf>
    <xf numFmtId="0" fontId="58" fillId="10" borderId="104" xfId="0" applyFont="1" applyFill="1" applyBorder="1" applyAlignment="1">
      <alignment horizontal="center" wrapText="1"/>
    </xf>
    <xf numFmtId="0" fontId="58" fillId="10" borderId="104" xfId="0" applyFont="1" applyFill="1" applyBorder="1" applyAlignment="1">
      <alignment horizontal="right" vertical="center"/>
    </xf>
    <xf numFmtId="0" fontId="38" fillId="4" borderId="19" xfId="0" applyFont="1" applyFill="1" applyBorder="1" applyAlignment="1">
      <alignment horizontal="left" vertical="center"/>
    </xf>
    <xf numFmtId="0" fontId="38" fillId="4" borderId="22" xfId="0" applyFont="1" applyFill="1" applyBorder="1" applyAlignment="1">
      <alignment horizontal="left" vertical="center"/>
    </xf>
    <xf numFmtId="0" fontId="38" fillId="4" borderId="21" xfId="0" applyFont="1" applyFill="1" applyBorder="1" applyAlignment="1">
      <alignment horizontal="left" vertical="center"/>
    </xf>
    <xf numFmtId="0" fontId="38" fillId="4" borderId="66" xfId="0" applyFont="1" applyFill="1" applyBorder="1" applyAlignment="1">
      <alignment horizontal="left" vertical="center"/>
    </xf>
    <xf numFmtId="0" fontId="38" fillId="4" borderId="20" xfId="0" applyFont="1" applyFill="1" applyBorder="1" applyAlignment="1">
      <alignment horizontal="left" vertical="center"/>
    </xf>
    <xf numFmtId="0" fontId="38" fillId="4" borderId="19" xfId="0" applyFont="1" applyFill="1" applyBorder="1" applyAlignment="1">
      <alignment horizontal="right" vertical="center"/>
    </xf>
    <xf numFmtId="0" fontId="38" fillId="4" borderId="22" xfId="0" applyFont="1" applyFill="1" applyBorder="1" applyAlignment="1">
      <alignment horizontal="right" vertical="center"/>
    </xf>
    <xf numFmtId="0" fontId="38" fillId="4" borderId="21" xfId="0" applyFont="1" applyFill="1" applyBorder="1" applyAlignment="1">
      <alignment horizontal="right" vertical="center"/>
    </xf>
    <xf numFmtId="0" fontId="38" fillId="4" borderId="66" xfId="0" applyFont="1" applyFill="1" applyBorder="1" applyAlignment="1">
      <alignment horizontal="right" vertical="center"/>
    </xf>
    <xf numFmtId="0" fontId="38" fillId="4" borderId="20" xfId="0" applyFont="1" applyFill="1" applyBorder="1" applyAlignment="1">
      <alignment horizontal="right" vertical="center"/>
    </xf>
    <xf numFmtId="0" fontId="38" fillId="36" borderId="19" xfId="0" applyFont="1" applyFill="1" applyBorder="1" applyAlignment="1">
      <alignment horizontal="left" vertical="center"/>
    </xf>
    <xf numFmtId="0" fontId="38" fillId="36" borderId="22" xfId="0" applyFont="1" applyFill="1" applyBorder="1" applyAlignment="1">
      <alignment horizontal="left" vertical="center"/>
    </xf>
    <xf numFmtId="0" fontId="38" fillId="36" borderId="21" xfId="0" applyFont="1" applyFill="1" applyBorder="1" applyAlignment="1">
      <alignment horizontal="left" vertical="center"/>
    </xf>
    <xf numFmtId="0" fontId="38" fillId="36" borderId="66" xfId="0" applyFont="1" applyFill="1" applyBorder="1" applyAlignment="1">
      <alignment horizontal="left" vertical="center"/>
    </xf>
    <xf numFmtId="0" fontId="38" fillId="36" borderId="20" xfId="0" applyFont="1" applyFill="1" applyBorder="1" applyAlignment="1">
      <alignment horizontal="left" vertical="center"/>
    </xf>
    <xf numFmtId="0" fontId="38" fillId="36" borderId="19" xfId="0" applyFont="1" applyFill="1" applyBorder="1" applyAlignment="1">
      <alignment horizontal="right" vertical="center"/>
    </xf>
    <xf numFmtId="0" fontId="38" fillId="36" borderId="22" xfId="0" applyFont="1" applyFill="1" applyBorder="1" applyAlignment="1">
      <alignment horizontal="right" vertical="center"/>
    </xf>
    <xf numFmtId="0" fontId="38" fillId="36" borderId="21" xfId="0" applyFont="1" applyFill="1" applyBorder="1" applyAlignment="1">
      <alignment horizontal="right" vertical="center"/>
    </xf>
    <xf numFmtId="0" fontId="38" fillId="36" borderId="66" xfId="0" applyFont="1" applyFill="1" applyBorder="1" applyAlignment="1">
      <alignment horizontal="right" vertical="center"/>
    </xf>
    <xf numFmtId="0" fontId="38" fillId="36" borderId="20" xfId="0" applyFont="1" applyFill="1" applyBorder="1" applyAlignment="1">
      <alignment horizontal="right" vertical="center"/>
    </xf>
    <xf numFmtId="0" fontId="38" fillId="10" borderId="19" xfId="0" applyFont="1" applyFill="1" applyBorder="1" applyAlignment="1">
      <alignment horizontal="left" vertical="center"/>
    </xf>
    <xf numFmtId="0" fontId="38" fillId="10" borderId="22" xfId="0" applyFont="1" applyFill="1" applyBorder="1" applyAlignment="1">
      <alignment horizontal="left" vertical="center"/>
    </xf>
    <xf numFmtId="0" fontId="38" fillId="10" borderId="21" xfId="0" applyFont="1" applyFill="1" applyBorder="1" applyAlignment="1">
      <alignment horizontal="left" vertical="center"/>
    </xf>
    <xf numFmtId="0" fontId="38" fillId="10" borderId="66" xfId="0" applyFont="1" applyFill="1" applyBorder="1" applyAlignment="1">
      <alignment horizontal="left" vertical="center"/>
    </xf>
    <xf numFmtId="0" fontId="38" fillId="10" borderId="20" xfId="0" applyFont="1" applyFill="1" applyBorder="1" applyAlignment="1">
      <alignment horizontal="left" vertical="center"/>
    </xf>
    <xf numFmtId="0" fontId="38" fillId="10" borderId="19" xfId="0" applyFont="1" applyFill="1" applyBorder="1" applyAlignment="1">
      <alignment horizontal="right" vertical="center"/>
    </xf>
    <xf numFmtId="0" fontId="38" fillId="10" borderId="22" xfId="0" applyFont="1" applyFill="1" applyBorder="1" applyAlignment="1">
      <alignment horizontal="right" vertical="center"/>
    </xf>
    <xf numFmtId="0" fontId="38" fillId="10" borderId="21" xfId="0" applyFont="1" applyFill="1" applyBorder="1" applyAlignment="1">
      <alignment horizontal="right" vertical="center"/>
    </xf>
    <xf numFmtId="0" fontId="38" fillId="10" borderId="66" xfId="0" applyFont="1" applyFill="1" applyBorder="1" applyAlignment="1">
      <alignment horizontal="right" vertical="center"/>
    </xf>
    <xf numFmtId="0" fontId="38" fillId="10" borderId="20" xfId="0" applyFont="1" applyFill="1" applyBorder="1" applyAlignment="1">
      <alignment horizontal="right" vertical="center"/>
    </xf>
    <xf numFmtId="0" fontId="38" fillId="2" borderId="19" xfId="0" applyFont="1" applyFill="1" applyBorder="1" applyAlignment="1">
      <alignment horizontal="left" vertical="center"/>
    </xf>
    <xf numFmtId="0" fontId="38" fillId="2" borderId="22" xfId="0" applyFont="1" applyFill="1" applyBorder="1" applyAlignment="1">
      <alignment horizontal="left" vertical="center"/>
    </xf>
    <xf numFmtId="0" fontId="38" fillId="2" borderId="21" xfId="0" applyFont="1" applyFill="1" applyBorder="1" applyAlignment="1">
      <alignment horizontal="left" vertical="center"/>
    </xf>
    <xf numFmtId="0" fontId="38" fillId="2" borderId="66" xfId="0" applyFont="1" applyFill="1" applyBorder="1" applyAlignment="1">
      <alignment horizontal="left" vertical="center"/>
    </xf>
    <xf numFmtId="0" fontId="38" fillId="2" borderId="20" xfId="0" applyFont="1" applyFill="1" applyBorder="1" applyAlignment="1">
      <alignment horizontal="left" vertical="center"/>
    </xf>
    <xf numFmtId="0" fontId="38" fillId="2" borderId="19" xfId="0" applyFont="1" applyFill="1" applyBorder="1" applyAlignment="1">
      <alignment horizontal="right" vertical="center"/>
    </xf>
    <xf numFmtId="0" fontId="38" fillId="2" borderId="22" xfId="0" applyFont="1" applyFill="1" applyBorder="1" applyAlignment="1">
      <alignment horizontal="right" vertical="center"/>
    </xf>
    <xf numFmtId="0" fontId="38" fillId="2" borderId="21" xfId="0" applyFont="1" applyFill="1" applyBorder="1" applyAlignment="1">
      <alignment horizontal="right" vertical="center"/>
    </xf>
    <xf numFmtId="0" fontId="38" fillId="2" borderId="66" xfId="0" applyFont="1" applyFill="1" applyBorder="1" applyAlignment="1">
      <alignment horizontal="right" vertical="center"/>
    </xf>
    <xf numFmtId="0" fontId="38" fillId="2" borderId="20" xfId="0" applyFont="1" applyFill="1" applyBorder="1" applyAlignment="1">
      <alignment horizontal="right" vertical="center"/>
    </xf>
    <xf numFmtId="0" fontId="54" fillId="3" borderId="19" xfId="0" applyFont="1" applyFill="1" applyBorder="1" applyAlignment="1">
      <alignment horizontal="center" vertical="center" wrapText="1"/>
    </xf>
    <xf numFmtId="0" fontId="52" fillId="3" borderId="22" xfId="0" applyFont="1" applyFill="1" applyBorder="1" applyAlignment="1">
      <alignment horizontal="center" vertical="center" wrapText="1"/>
    </xf>
    <xf numFmtId="0" fontId="52" fillId="3" borderId="22" xfId="0" applyFont="1" applyFill="1" applyBorder="1" applyAlignment="1">
      <alignment horizontal="center" vertical="center"/>
    </xf>
    <xf numFmtId="0" fontId="54" fillId="3" borderId="22" xfId="0" applyFont="1" applyFill="1" applyBorder="1" applyAlignment="1">
      <alignment horizontal="center" vertical="center" wrapText="1"/>
    </xf>
    <xf numFmtId="0" fontId="52" fillId="3" borderId="22" xfId="0" applyFont="1" applyFill="1" applyBorder="1" applyAlignment="1">
      <alignment horizontal="right" vertical="center"/>
    </xf>
    <xf numFmtId="0" fontId="52" fillId="3" borderId="20" xfId="0" applyFont="1" applyFill="1" applyBorder="1" applyAlignment="1">
      <alignment horizontal="right" vertical="center"/>
    </xf>
    <xf numFmtId="0" fontId="52" fillId="3" borderId="20" xfId="0" applyFont="1" applyFill="1" applyBorder="1" applyAlignment="1">
      <alignment horizontal="center" vertical="center"/>
    </xf>
    <xf numFmtId="0" fontId="52" fillId="3" borderId="21" xfId="0" applyFont="1" applyFill="1" applyBorder="1" applyAlignment="1">
      <alignment horizontal="center" vertical="center" wrapText="1"/>
    </xf>
    <xf numFmtId="0" fontId="52" fillId="3" borderId="25" xfId="0" applyFont="1" applyFill="1" applyBorder="1" applyAlignment="1">
      <alignment horizontal="center" vertical="center" wrapText="1"/>
    </xf>
    <xf numFmtId="0" fontId="52" fillId="3" borderId="66" xfId="0" applyFont="1" applyFill="1" applyBorder="1" applyAlignment="1">
      <alignment horizontal="right" vertical="center"/>
    </xf>
    <xf numFmtId="0" fontId="52" fillId="3" borderId="66" xfId="0" applyFont="1" applyFill="1" applyBorder="1" applyAlignment="1">
      <alignment horizontal="center" vertical="center"/>
    </xf>
    <xf numFmtId="0" fontId="52" fillId="3" borderId="19" xfId="0" applyFont="1" applyFill="1" applyBorder="1" applyAlignment="1">
      <alignment horizontal="center" vertical="center" wrapText="1"/>
    </xf>
    <xf numFmtId="0" fontId="54" fillId="74" borderId="19" xfId="0" applyFont="1" applyFill="1" applyBorder="1" applyAlignment="1">
      <alignment horizontal="center" vertical="center" wrapText="1"/>
    </xf>
    <xf numFmtId="0" fontId="54" fillId="74" borderId="19" xfId="0" applyFont="1" applyFill="1" applyBorder="1" applyAlignment="1">
      <alignment horizontal="center" vertical="center"/>
    </xf>
    <xf numFmtId="0" fontId="52" fillId="74" borderId="22" xfId="0" applyFont="1" applyFill="1" applyBorder="1" applyAlignment="1">
      <alignment horizontal="center" vertical="center" wrapText="1"/>
    </xf>
    <xf numFmtId="0" fontId="52" fillId="74" borderId="22" xfId="0" applyFont="1" applyFill="1" applyBorder="1" applyAlignment="1">
      <alignment horizontal="center" vertical="center"/>
    </xf>
    <xf numFmtId="0" fontId="52" fillId="74" borderId="22" xfId="0" applyFont="1" applyFill="1" applyBorder="1" applyAlignment="1">
      <alignment horizontal="right" vertical="center"/>
    </xf>
    <xf numFmtId="0" fontId="52" fillId="74" borderId="20" xfId="0" applyFont="1" applyFill="1" applyBorder="1" applyAlignment="1">
      <alignment horizontal="right" vertical="center"/>
    </xf>
    <xf numFmtId="0" fontId="52" fillId="74" borderId="20" xfId="0" applyFont="1" applyFill="1" applyBorder="1" applyAlignment="1">
      <alignment horizontal="center" vertical="center"/>
    </xf>
    <xf numFmtId="0" fontId="52" fillId="74" borderId="21" xfId="0" applyFont="1" applyFill="1" applyBorder="1" applyAlignment="1">
      <alignment horizontal="center" vertical="center" wrapText="1"/>
    </xf>
    <xf numFmtId="0" fontId="52" fillId="74" borderId="21" xfId="0" applyFont="1" applyFill="1" applyBorder="1" applyAlignment="1">
      <alignment horizontal="center" vertical="center"/>
    </xf>
    <xf numFmtId="0" fontId="52" fillId="74" borderId="66" xfId="0" applyFont="1" applyFill="1" applyBorder="1" applyAlignment="1">
      <alignment horizontal="right" vertical="center"/>
    </xf>
    <xf numFmtId="0" fontId="52" fillId="74" borderId="66" xfId="0" applyFont="1" applyFill="1" applyBorder="1" applyAlignment="1">
      <alignment horizontal="center" vertical="center"/>
    </xf>
    <xf numFmtId="0" fontId="52" fillId="74" borderId="19" xfId="0" applyFont="1" applyFill="1" applyBorder="1" applyAlignment="1">
      <alignment horizontal="center" vertical="center" wrapText="1"/>
    </xf>
    <xf numFmtId="0" fontId="52" fillId="74" borderId="19" xfId="0" applyFont="1" applyFill="1" applyBorder="1" applyAlignment="1">
      <alignment horizontal="center" vertical="center"/>
    </xf>
    <xf numFmtId="0" fontId="54" fillId="74" borderId="22" xfId="0" applyFont="1" applyFill="1" applyBorder="1" applyAlignment="1">
      <alignment horizontal="center" vertical="center" wrapText="1"/>
    </xf>
    <xf numFmtId="0" fontId="52" fillId="74" borderId="25" xfId="0" applyFont="1" applyFill="1" applyBorder="1" applyAlignment="1">
      <alignment horizontal="center" vertical="center" wrapText="1"/>
    </xf>
    <xf numFmtId="0" fontId="54" fillId="11" borderId="21" xfId="0" applyFont="1" applyFill="1" applyBorder="1" applyAlignment="1">
      <alignment horizontal="center" vertical="center" wrapText="1"/>
    </xf>
    <xf numFmtId="0" fontId="54" fillId="11" borderId="19" xfId="0" applyFont="1" applyFill="1" applyBorder="1" applyAlignment="1">
      <alignment horizontal="center" vertical="center"/>
    </xf>
    <xf numFmtId="0" fontId="52" fillId="11" borderId="22" xfId="0" applyFont="1" applyFill="1" applyBorder="1" applyAlignment="1">
      <alignment horizontal="center" vertical="center" wrapText="1"/>
    </xf>
    <xf numFmtId="0" fontId="52" fillId="11" borderId="25" xfId="0" applyFont="1" applyFill="1" applyBorder="1" applyAlignment="1">
      <alignment horizontal="center" vertical="center" wrapText="1"/>
    </xf>
    <xf numFmtId="0" fontId="54" fillId="11" borderId="94" xfId="0" applyFont="1" applyFill="1" applyBorder="1" applyAlignment="1">
      <alignment horizontal="center" vertical="center" wrapText="1"/>
    </xf>
    <xf numFmtId="0" fontId="52" fillId="11" borderId="66" xfId="0" applyFont="1" applyFill="1" applyBorder="1" applyAlignment="1">
      <alignment horizontal="center" vertical="center" wrapText="1"/>
    </xf>
    <xf numFmtId="0" fontId="52" fillId="11" borderId="67" xfId="0" applyFont="1" applyFill="1" applyBorder="1" applyAlignment="1">
      <alignment horizontal="center" vertical="center" wrapText="1"/>
    </xf>
    <xf numFmtId="0" fontId="52" fillId="11" borderId="19" xfId="0" applyFont="1" applyFill="1" applyBorder="1" applyAlignment="1">
      <alignment horizontal="center" vertical="center" wrapText="1"/>
    </xf>
    <xf numFmtId="0" fontId="52" fillId="11" borderId="21" xfId="0" applyFont="1" applyFill="1" applyBorder="1" applyAlignment="1">
      <alignment horizontal="center" vertical="center" wrapText="1"/>
    </xf>
    <xf numFmtId="0" fontId="52" fillId="11" borderId="20" xfId="0" applyFont="1" applyFill="1" applyBorder="1" applyAlignment="1">
      <alignment horizontal="center" vertical="center" wrapText="1"/>
    </xf>
    <xf numFmtId="0" fontId="54" fillId="11" borderId="25" xfId="0" applyFont="1" applyFill="1" applyBorder="1" applyAlignment="1">
      <alignment horizontal="center" vertical="center" wrapText="1"/>
    </xf>
    <xf numFmtId="0" fontId="54" fillId="26" borderId="22" xfId="0" applyFont="1" applyFill="1" applyBorder="1" applyAlignment="1">
      <alignment horizontal="center" vertical="center" wrapText="1"/>
    </xf>
    <xf numFmtId="0" fontId="54" fillId="26" borderId="19" xfId="0" applyFont="1" applyFill="1" applyBorder="1" applyAlignment="1">
      <alignment horizontal="center" vertical="center" wrapText="1"/>
    </xf>
    <xf numFmtId="0" fontId="52" fillId="26" borderId="22" xfId="0" applyFont="1" applyFill="1" applyBorder="1" applyAlignment="1">
      <alignment horizontal="center" vertical="center" wrapText="1"/>
    </xf>
    <xf numFmtId="0" fontId="52" fillId="26" borderId="20" xfId="0" applyFont="1" applyFill="1" applyBorder="1" applyAlignment="1">
      <alignment horizontal="center" vertical="center" wrapText="1"/>
    </xf>
    <xf numFmtId="0" fontId="52" fillId="26" borderId="19" xfId="0" applyFont="1" applyFill="1" applyBorder="1" applyAlignment="1">
      <alignment horizontal="center" vertical="center" wrapText="1"/>
    </xf>
    <xf numFmtId="0" fontId="52" fillId="26" borderId="66" xfId="0" applyFont="1" applyFill="1" applyBorder="1" applyAlignment="1">
      <alignment horizontal="center" vertical="center" wrapText="1"/>
    </xf>
    <xf numFmtId="0" fontId="54" fillId="75" borderId="19" xfId="0" applyFont="1" applyFill="1" applyBorder="1" applyAlignment="1">
      <alignment horizontal="center" vertical="center" wrapText="1"/>
    </xf>
    <xf numFmtId="0" fontId="52" fillId="75" borderId="22" xfId="0" applyFont="1" applyFill="1" applyBorder="1" applyAlignment="1">
      <alignment horizontal="center" vertical="center" wrapText="1"/>
    </xf>
    <xf numFmtId="0" fontId="54" fillId="75" borderId="22" xfId="0" applyFont="1" applyFill="1" applyBorder="1" applyAlignment="1">
      <alignment horizontal="center" vertical="center" wrapText="1"/>
    </xf>
    <xf numFmtId="0" fontId="52" fillId="75" borderId="20" xfId="0" applyFont="1" applyFill="1" applyBorder="1" applyAlignment="1">
      <alignment horizontal="center" vertical="center" wrapText="1"/>
    </xf>
    <xf numFmtId="0" fontId="52" fillId="75" borderId="19" xfId="0" applyFont="1" applyFill="1" applyBorder="1" applyAlignment="1">
      <alignment horizontal="center" vertical="center" wrapText="1"/>
    </xf>
    <xf numFmtId="0" fontId="54" fillId="6" borderId="22" xfId="0" applyFont="1" applyFill="1" applyBorder="1" applyAlignment="1">
      <alignment horizontal="center" vertical="center" wrapText="1"/>
    </xf>
    <xf numFmtId="0" fontId="54" fillId="6" borderId="19" xfId="0" applyFont="1" applyFill="1" applyBorder="1" applyAlignment="1">
      <alignment horizontal="center" vertical="center" wrapText="1"/>
    </xf>
    <xf numFmtId="0" fontId="52" fillId="6" borderId="22" xfId="0" applyFont="1" applyFill="1" applyBorder="1" applyAlignment="1">
      <alignment horizontal="center" vertical="center" wrapText="1"/>
    </xf>
    <xf numFmtId="0" fontId="52" fillId="6" borderId="20" xfId="0" applyFont="1" applyFill="1" applyBorder="1" applyAlignment="1">
      <alignment horizontal="center" vertical="center" wrapText="1"/>
    </xf>
    <xf numFmtId="0" fontId="52" fillId="6" borderId="19" xfId="0" applyFont="1" applyFill="1" applyBorder="1" applyAlignment="1">
      <alignment horizontal="center" vertical="center" wrapText="1"/>
    </xf>
    <xf numFmtId="0" fontId="52" fillId="6" borderId="21" xfId="0" applyFont="1" applyFill="1" applyBorder="1" applyAlignment="1">
      <alignment horizontal="center" vertical="center" wrapText="1"/>
    </xf>
    <xf numFmtId="0" fontId="55" fillId="6" borderId="22" xfId="0" applyFont="1" applyFill="1" applyBorder="1" applyAlignment="1">
      <alignment horizontal="center" vertical="center" wrapText="1"/>
    </xf>
    <xf numFmtId="0" fontId="54" fillId="5" borderId="19" xfId="0" applyFont="1" applyFill="1" applyBorder="1" applyAlignment="1">
      <alignment horizontal="center" vertical="center" wrapText="1"/>
    </xf>
    <xf numFmtId="0" fontId="54" fillId="5" borderId="22" xfId="0" applyFont="1" applyFill="1" applyBorder="1" applyAlignment="1">
      <alignment horizontal="center" vertical="center" wrapText="1"/>
    </xf>
    <xf numFmtId="0" fontId="52" fillId="5" borderId="22" xfId="0" applyFont="1" applyFill="1" applyBorder="1" applyAlignment="1">
      <alignment horizontal="center" vertical="center" wrapText="1"/>
    </xf>
    <xf numFmtId="0" fontId="52" fillId="5" borderId="20" xfId="0" applyFont="1" applyFill="1" applyBorder="1" applyAlignment="1">
      <alignment horizontal="center" vertical="center" wrapText="1"/>
    </xf>
    <xf numFmtId="0" fontId="52" fillId="5" borderId="19" xfId="0" applyFont="1" applyFill="1" applyBorder="1" applyAlignment="1">
      <alignment horizontal="center" vertical="center" wrapText="1"/>
    </xf>
    <xf numFmtId="0" fontId="52" fillId="5" borderId="21" xfId="0" applyFont="1" applyFill="1" applyBorder="1" applyAlignment="1">
      <alignment horizontal="center" vertical="center" wrapText="1"/>
    </xf>
    <xf numFmtId="0" fontId="52" fillId="5" borderId="29" xfId="0" applyFont="1" applyFill="1" applyBorder="1" applyAlignment="1">
      <alignment horizontal="center" vertical="center" wrapText="1"/>
    </xf>
    <xf numFmtId="0" fontId="52" fillId="5" borderId="66" xfId="0" applyFont="1" applyFill="1" applyBorder="1" applyAlignment="1">
      <alignment horizontal="center" vertical="center" wrapText="1"/>
    </xf>
    <xf numFmtId="0" fontId="39" fillId="16" borderId="43" xfId="2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 wrapText="1"/>
    </xf>
    <xf numFmtId="0" fontId="54" fillId="76" borderId="107" xfId="0" applyFont="1" applyFill="1" applyBorder="1" applyAlignment="1">
      <alignment horizontal="center" vertical="center" wrapText="1"/>
    </xf>
    <xf numFmtId="0" fontId="55" fillId="76" borderId="107" xfId="0" applyFont="1" applyFill="1" applyBorder="1" applyAlignment="1">
      <alignment horizontal="center" vertical="center"/>
    </xf>
    <xf numFmtId="0" fontId="54" fillId="77" borderId="107" xfId="0" applyFont="1" applyFill="1" applyBorder="1" applyAlignment="1">
      <alignment horizontal="center" vertical="center" wrapText="1"/>
    </xf>
    <xf numFmtId="0" fontId="55" fillId="77" borderId="107" xfId="0" applyFont="1" applyFill="1" applyBorder="1" applyAlignment="1">
      <alignment horizontal="center" vertical="center"/>
    </xf>
    <xf numFmtId="0" fontId="54" fillId="78" borderId="107" xfId="0" applyFont="1" applyFill="1" applyBorder="1" applyAlignment="1">
      <alignment horizontal="center" vertical="center" wrapText="1"/>
    </xf>
    <xf numFmtId="0" fontId="55" fillId="78" borderId="107" xfId="0" applyFont="1" applyFill="1" applyBorder="1" applyAlignment="1">
      <alignment horizontal="center" vertical="center"/>
    </xf>
    <xf numFmtId="0" fontId="55" fillId="76" borderId="107" xfId="0" applyFont="1" applyFill="1" applyBorder="1" applyAlignment="1">
      <alignment horizontal="right" vertical="center"/>
    </xf>
    <xf numFmtId="0" fontId="55" fillId="78" borderId="107" xfId="0" applyFont="1" applyFill="1" applyBorder="1" applyAlignment="1">
      <alignment horizontal="right" vertical="center"/>
    </xf>
    <xf numFmtId="0" fontId="55" fillId="77" borderId="107" xfId="0" applyFont="1" applyFill="1" applyBorder="1" applyAlignment="1">
      <alignment horizontal="right" vertical="center"/>
    </xf>
    <xf numFmtId="0" fontId="55" fillId="76" borderId="107" xfId="0" applyFont="1" applyFill="1" applyBorder="1" applyAlignment="1">
      <alignment horizontal="center" vertical="center" wrapText="1"/>
    </xf>
    <xf numFmtId="0" fontId="55" fillId="76" borderId="108" xfId="0" applyFont="1" applyFill="1" applyBorder="1" applyAlignment="1">
      <alignment horizontal="right" vertical="center"/>
    </xf>
    <xf numFmtId="0" fontId="55" fillId="76" borderId="108" xfId="0" applyFont="1" applyFill="1" applyBorder="1" applyAlignment="1">
      <alignment horizontal="center" vertical="center"/>
    </xf>
    <xf numFmtId="0" fontId="55" fillId="77" borderId="108" xfId="0" applyFont="1" applyFill="1" applyBorder="1" applyAlignment="1">
      <alignment horizontal="right" vertical="center"/>
    </xf>
    <xf numFmtId="0" fontId="55" fillId="77" borderId="108" xfId="0" applyFont="1" applyFill="1" applyBorder="1" applyAlignment="1">
      <alignment horizontal="center" vertical="center"/>
    </xf>
    <xf numFmtId="0" fontId="55" fillId="78" borderId="108" xfId="0" applyFont="1" applyFill="1" applyBorder="1" applyAlignment="1">
      <alignment horizontal="right" vertical="center"/>
    </xf>
    <xf numFmtId="0" fontId="55" fillId="78" borderId="108" xfId="0" applyFont="1" applyFill="1" applyBorder="1" applyAlignment="1">
      <alignment horizontal="center" vertical="center"/>
    </xf>
    <xf numFmtId="0" fontId="55" fillId="77" borderId="107" xfId="0" applyFont="1" applyFill="1" applyBorder="1" applyAlignment="1">
      <alignment horizontal="center" vertical="center" wrapText="1"/>
    </xf>
    <xf numFmtId="0" fontId="54" fillId="79" borderId="107" xfId="0" applyFont="1" applyFill="1" applyBorder="1" applyAlignment="1">
      <alignment horizontal="center" vertical="center" wrapText="1"/>
    </xf>
    <xf numFmtId="0" fontId="55" fillId="79" borderId="107" xfId="0" applyFont="1" applyFill="1" applyBorder="1" applyAlignment="1">
      <alignment horizontal="center" vertical="center" wrapText="1"/>
    </xf>
    <xf numFmtId="0" fontId="54" fillId="80" borderId="107" xfId="0" applyFont="1" applyFill="1" applyBorder="1" applyAlignment="1">
      <alignment horizontal="center" vertical="center" wrapText="1"/>
    </xf>
    <xf numFmtId="0" fontId="55" fillId="80" borderId="109" xfId="0" applyFont="1" applyFill="1" applyBorder="1" applyAlignment="1">
      <alignment horizontal="center" vertical="center" wrapText="1"/>
    </xf>
    <xf numFmtId="0" fontId="55" fillId="80" borderId="107" xfId="0" applyFont="1" applyFill="1" applyBorder="1" applyAlignment="1">
      <alignment horizontal="center" vertical="center" wrapText="1"/>
    </xf>
    <xf numFmtId="0" fontId="59" fillId="80" borderId="107" xfId="0" applyFont="1" applyFill="1" applyBorder="1" applyAlignment="1">
      <alignment horizontal="center" vertical="center" wrapText="1"/>
    </xf>
    <xf numFmtId="0" fontId="55" fillId="79" borderId="110" xfId="0" applyFont="1" applyFill="1" applyBorder="1" applyAlignment="1">
      <alignment horizontal="center" vertical="center" wrapText="1"/>
    </xf>
    <xf numFmtId="0" fontId="55" fillId="80" borderId="110" xfId="0" applyFont="1" applyFill="1" applyBorder="1" applyAlignment="1">
      <alignment horizontal="center" vertical="center" wrapText="1"/>
    </xf>
    <xf numFmtId="0" fontId="54" fillId="81" borderId="107" xfId="0" applyFont="1" applyFill="1" applyBorder="1" applyAlignment="1">
      <alignment horizontal="center" vertical="center" wrapText="1"/>
    </xf>
    <xf numFmtId="0" fontId="55" fillId="81" borderId="107" xfId="0" applyFont="1" applyFill="1" applyBorder="1" applyAlignment="1">
      <alignment horizontal="center" vertical="center" wrapText="1"/>
    </xf>
    <xf numFmtId="0" fontId="54" fillId="82" borderId="107" xfId="0" applyFont="1" applyFill="1" applyBorder="1" applyAlignment="1">
      <alignment horizontal="center" vertical="center" wrapText="1"/>
    </xf>
    <xf numFmtId="0" fontId="55" fillId="82" borderId="107" xfId="0" applyFont="1" applyFill="1" applyBorder="1" applyAlignment="1">
      <alignment horizontal="center" vertical="center" wrapText="1"/>
    </xf>
    <xf numFmtId="0" fontId="59" fillId="82" borderId="107" xfId="0" applyFont="1" applyFill="1" applyBorder="1" applyAlignment="1">
      <alignment horizontal="center" vertical="center" wrapText="1"/>
    </xf>
    <xf numFmtId="0" fontId="59" fillId="81" borderId="107" xfId="0" applyFont="1" applyFill="1" applyBorder="1" applyAlignment="1">
      <alignment horizontal="center" vertical="center" wrapText="1"/>
    </xf>
    <xf numFmtId="0" fontId="55" fillId="82" borderId="111" xfId="0" applyFont="1" applyFill="1" applyBorder="1" applyAlignment="1">
      <alignment horizontal="center" vertical="center" wrapText="1"/>
    </xf>
    <xf numFmtId="0" fontId="59" fillId="83" borderId="107" xfId="0" applyFont="1" applyFill="1" applyBorder="1" applyAlignment="1">
      <alignment horizontal="center" vertical="center" wrapText="1"/>
    </xf>
    <xf numFmtId="0" fontId="59" fillId="84" borderId="107" xfId="0" applyFont="1" applyFill="1" applyBorder="1" applyAlignment="1">
      <alignment horizontal="center" vertical="center" wrapText="1"/>
    </xf>
    <xf numFmtId="0" fontId="55" fillId="85" borderId="107" xfId="0" applyFont="1" applyFill="1" applyBorder="1" applyAlignment="1">
      <alignment horizontal="center" vertical="center" wrapText="1"/>
    </xf>
    <xf numFmtId="0" fontId="54" fillId="85" borderId="107" xfId="0" applyFont="1" applyFill="1" applyBorder="1" applyAlignment="1">
      <alignment horizontal="center" vertical="center" wrapText="1"/>
    </xf>
    <xf numFmtId="0" fontId="59" fillId="85" borderId="107" xfId="0" applyFont="1" applyFill="1" applyBorder="1" applyAlignment="1">
      <alignment horizontal="center" vertical="center" wrapText="1"/>
    </xf>
    <xf numFmtId="0" fontId="54" fillId="86" borderId="107" xfId="0" applyFont="1" applyFill="1" applyBorder="1" applyAlignment="1">
      <alignment horizontal="center" vertical="center" wrapText="1"/>
    </xf>
    <xf numFmtId="0" fontId="55" fillId="87" borderId="107" xfId="0" applyFont="1" applyFill="1" applyBorder="1" applyAlignment="1">
      <alignment horizontal="center" vertical="center" wrapText="1"/>
    </xf>
    <xf numFmtId="0" fontId="54" fillId="88" borderId="107" xfId="0" applyFont="1" applyFill="1" applyBorder="1" applyAlignment="1">
      <alignment horizontal="center" vertical="center" wrapText="1"/>
    </xf>
    <xf numFmtId="0" fontId="55" fillId="88" borderId="107" xfId="0" applyFont="1" applyFill="1" applyBorder="1" applyAlignment="1">
      <alignment horizontal="center" vertical="center" wrapText="1"/>
    </xf>
    <xf numFmtId="0" fontId="52" fillId="75" borderId="66" xfId="0" applyFont="1" applyFill="1" applyBorder="1" applyAlignment="1">
      <alignment horizontal="center" vertical="center" wrapText="1"/>
    </xf>
    <xf numFmtId="0" fontId="52" fillId="6" borderId="66" xfId="0" applyFont="1" applyFill="1" applyBorder="1" applyAlignment="1">
      <alignment horizontal="center" vertical="center" wrapText="1"/>
    </xf>
    <xf numFmtId="0" fontId="28" fillId="0" borderId="112" xfId="0" applyFont="1" applyBorder="1" applyAlignment="1">
      <alignment horizontal="left"/>
    </xf>
    <xf numFmtId="0" fontId="28" fillId="0" borderId="30" xfId="0" applyFont="1" applyBorder="1" applyAlignment="1">
      <alignment horizontal="left"/>
    </xf>
    <xf numFmtId="0" fontId="28" fillId="71" borderId="30" xfId="0" applyFont="1" applyFill="1" applyBorder="1" applyAlignment="1">
      <alignment horizontal="left"/>
    </xf>
    <xf numFmtId="0" fontId="28" fillId="0" borderId="113" xfId="0" applyFont="1" applyBorder="1" applyAlignment="1">
      <alignment horizontal="left"/>
    </xf>
    <xf numFmtId="0" fontId="28" fillId="71" borderId="113" xfId="0" applyFont="1" applyFill="1" applyBorder="1" applyAlignment="1">
      <alignment horizontal="left"/>
    </xf>
    <xf numFmtId="0" fontId="29" fillId="0" borderId="82" xfId="0" applyFont="1" applyBorder="1" applyAlignment="1">
      <alignment horizontal="left"/>
    </xf>
    <xf numFmtId="0" fontId="54" fillId="87" borderId="107" xfId="0" applyFont="1" applyFill="1" applyBorder="1" applyAlignment="1">
      <alignment horizontal="center" vertical="center" wrapText="1"/>
    </xf>
    <xf numFmtId="0" fontId="54" fillId="88" borderId="108" xfId="0" applyFont="1" applyFill="1" applyBorder="1" applyAlignment="1">
      <alignment horizontal="center" vertical="center" wrapText="1"/>
    </xf>
    <xf numFmtId="0" fontId="55" fillId="87" borderId="108" xfId="0" applyFont="1" applyFill="1" applyBorder="1" applyAlignment="1">
      <alignment horizontal="center" vertical="center" wrapText="1"/>
    </xf>
    <xf numFmtId="0" fontId="54" fillId="86" borderId="109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right" vertical="center"/>
    </xf>
    <xf numFmtId="0" fontId="38" fillId="4" borderId="13" xfId="0" applyFont="1" applyFill="1" applyBorder="1" applyAlignment="1">
      <alignment horizontal="right" vertical="center"/>
    </xf>
    <xf numFmtId="0" fontId="38" fillId="4" borderId="12" xfId="0" applyFont="1" applyFill="1" applyBorder="1" applyAlignment="1">
      <alignment horizontal="right" vertical="center"/>
    </xf>
    <xf numFmtId="0" fontId="54" fillId="86" borderId="22" xfId="0" applyFont="1" applyFill="1" applyBorder="1" applyAlignment="1">
      <alignment horizontal="center" vertical="center" wrapText="1"/>
    </xf>
    <xf numFmtId="0" fontId="55" fillId="86" borderId="22" xfId="0" applyFont="1" applyFill="1" applyBorder="1" applyAlignment="1">
      <alignment horizontal="center" vertical="center" wrapText="1"/>
    </xf>
    <xf numFmtId="0" fontId="55" fillId="87" borderId="22" xfId="0" applyFont="1" applyFill="1" applyBorder="1" applyAlignment="1">
      <alignment horizontal="center" vertical="center" wrapText="1"/>
    </xf>
    <xf numFmtId="0" fontId="54" fillId="87" borderId="22" xfId="0" applyFont="1" applyFill="1" applyBorder="1" applyAlignment="1">
      <alignment horizontal="center" vertical="center" wrapText="1"/>
    </xf>
    <xf numFmtId="0" fontId="54" fillId="88" borderId="22" xfId="0" applyFont="1" applyFill="1" applyBorder="1" applyAlignment="1">
      <alignment horizontal="center" vertical="center" wrapText="1"/>
    </xf>
    <xf numFmtId="0" fontId="55" fillId="88" borderId="22" xfId="0" applyFont="1" applyFill="1" applyBorder="1" applyAlignment="1">
      <alignment horizontal="center" vertical="center" wrapText="1"/>
    </xf>
    <xf numFmtId="0" fontId="54" fillId="88" borderId="20" xfId="0" applyFont="1" applyFill="1" applyBorder="1" applyAlignment="1">
      <alignment horizontal="center" vertical="center" wrapText="1"/>
    </xf>
    <xf numFmtId="0" fontId="55" fillId="5" borderId="22" xfId="0" applyFont="1" applyFill="1" applyBorder="1" applyAlignment="1">
      <alignment horizontal="center" vertical="center" wrapText="1"/>
    </xf>
    <xf numFmtId="0" fontId="55" fillId="88" borderId="20" xfId="0" applyFont="1" applyFill="1" applyBorder="1" applyAlignment="1">
      <alignment horizontal="center" vertical="center" wrapText="1"/>
    </xf>
    <xf numFmtId="0" fontId="55" fillId="86" borderId="107" xfId="0" applyFont="1" applyFill="1" applyBorder="1" applyAlignment="1">
      <alignment horizontal="center" vertical="center" wrapText="1"/>
    </xf>
    <xf numFmtId="0" fontId="52" fillId="5" borderId="28" xfId="0" applyFont="1" applyFill="1" applyBorder="1" applyAlignment="1">
      <alignment horizontal="center" vertical="center" wrapText="1"/>
    </xf>
    <xf numFmtId="0" fontId="55" fillId="87" borderId="116" xfId="0" applyFont="1" applyFill="1" applyBorder="1" applyAlignment="1">
      <alignment horizontal="center" vertical="center" wrapText="1"/>
    </xf>
    <xf numFmtId="0" fontId="55" fillId="86" borderId="108" xfId="0" applyFont="1" applyFill="1" applyBorder="1" applyAlignment="1">
      <alignment horizontal="center" vertical="center" wrapText="1"/>
    </xf>
    <xf numFmtId="0" fontId="55" fillId="86" borderId="109" xfId="0" applyFont="1" applyFill="1" applyBorder="1" applyAlignment="1">
      <alignment horizontal="center" vertical="center" wrapText="1"/>
    </xf>
    <xf numFmtId="0" fontId="54" fillId="88" borderId="116" xfId="0" applyFont="1" applyFill="1" applyBorder="1" applyAlignment="1">
      <alignment horizontal="center" vertical="center" wrapText="1"/>
    </xf>
    <xf numFmtId="0" fontId="55" fillId="88" borderId="108" xfId="0" applyFont="1" applyFill="1" applyBorder="1" applyAlignment="1">
      <alignment horizontal="center" vertical="center" wrapText="1"/>
    </xf>
    <xf numFmtId="0" fontId="54" fillId="87" borderId="116" xfId="0" applyFont="1" applyFill="1" applyBorder="1" applyAlignment="1">
      <alignment horizontal="center" vertical="center" wrapText="1"/>
    </xf>
    <xf numFmtId="0" fontId="61" fillId="79" borderId="117" xfId="0" applyFont="1" applyFill="1" applyBorder="1" applyAlignment="1">
      <alignment horizontal="center" vertical="center" wrapText="1"/>
    </xf>
    <xf numFmtId="0" fontId="61" fillId="80" borderId="118" xfId="0" applyFont="1" applyFill="1" applyBorder="1" applyAlignment="1">
      <alignment horizontal="center" vertical="center" wrapText="1"/>
    </xf>
    <xf numFmtId="0" fontId="61" fillId="79" borderId="115" xfId="0" applyFont="1" applyFill="1" applyBorder="1" applyAlignment="1">
      <alignment horizontal="center" vertical="center" wrapText="1"/>
    </xf>
    <xf numFmtId="0" fontId="62" fillId="89" borderId="107" xfId="0" applyFont="1" applyFill="1" applyBorder="1" applyAlignment="1">
      <alignment horizontal="center" vertical="top" wrapText="1"/>
    </xf>
    <xf numFmtId="0" fontId="62" fillId="88" borderId="120" xfId="0" applyFont="1" applyFill="1" applyBorder="1" applyAlignment="1">
      <alignment horizontal="center" vertical="top" wrapText="1"/>
    </xf>
    <xf numFmtId="0" fontId="62" fillId="89" borderId="122" xfId="0" applyFont="1" applyFill="1" applyBorder="1" applyAlignment="1">
      <alignment horizontal="center" vertical="top" wrapText="1"/>
    </xf>
    <xf numFmtId="0" fontId="0" fillId="89" borderId="123" xfId="0" applyFill="1" applyBorder="1" applyAlignment="1">
      <alignment vertical="top"/>
    </xf>
    <xf numFmtId="0" fontId="0" fillId="89" borderId="124" xfId="0" applyFill="1" applyBorder="1" applyAlignment="1">
      <alignment vertical="top"/>
    </xf>
    <xf numFmtId="0" fontId="0" fillId="89" borderId="125" xfId="0" applyFill="1" applyBorder="1" applyAlignment="1">
      <alignment vertical="top"/>
    </xf>
    <xf numFmtId="0" fontId="63" fillId="89" borderId="110" xfId="0" applyFont="1" applyFill="1" applyBorder="1" applyAlignment="1">
      <alignment horizontal="center" vertical="top" wrapText="1"/>
    </xf>
    <xf numFmtId="0" fontId="62" fillId="89" borderId="110" xfId="0" applyFont="1" applyFill="1" applyBorder="1" applyAlignment="1">
      <alignment horizontal="center" vertical="top" wrapText="1"/>
    </xf>
    <xf numFmtId="0" fontId="4" fillId="8" borderId="63" xfId="0" applyFont="1" applyFill="1" applyBorder="1" applyAlignment="1">
      <alignment horizontal="center" vertical="center"/>
    </xf>
    <xf numFmtId="0" fontId="4" fillId="5" borderId="127" xfId="0" applyFont="1" applyFill="1" applyBorder="1" applyAlignment="1">
      <alignment horizontal="center" vertical="center"/>
    </xf>
    <xf numFmtId="0" fontId="62" fillId="89" borderId="124" xfId="0" applyFont="1" applyFill="1" applyBorder="1" applyAlignment="1">
      <alignment horizontal="center" vertical="top" wrapText="1"/>
    </xf>
    <xf numFmtId="0" fontId="62" fillId="89" borderId="129" xfId="0" applyFont="1" applyFill="1" applyBorder="1" applyAlignment="1">
      <alignment horizontal="center" vertical="top" wrapText="1"/>
    </xf>
    <xf numFmtId="0" fontId="0" fillId="89" borderId="126" xfId="0" applyFill="1" applyBorder="1" applyAlignment="1">
      <alignment vertical="top"/>
    </xf>
    <xf numFmtId="0" fontId="62" fillId="89" borderId="4" xfId="0" applyFont="1" applyFill="1" applyBorder="1" applyAlignment="1">
      <alignment horizontal="center" vertical="top" wrapText="1"/>
    </xf>
    <xf numFmtId="0" fontId="62" fillId="89" borderId="6" xfId="0" applyFont="1" applyFill="1" applyBorder="1" applyAlignment="1">
      <alignment vertical="center" wrapText="1"/>
    </xf>
    <xf numFmtId="0" fontId="62" fillId="88" borderId="130" xfId="0" applyFont="1" applyFill="1" applyBorder="1" applyAlignment="1">
      <alignment horizontal="center" vertical="top" wrapText="1"/>
    </xf>
    <xf numFmtId="0" fontId="0" fillId="89" borderId="4" xfId="0" applyFill="1" applyBorder="1" applyAlignment="1">
      <alignment vertical="top"/>
    </xf>
    <xf numFmtId="0" fontId="28" fillId="0" borderId="112" xfId="0" applyFont="1" applyBorder="1"/>
    <xf numFmtId="0" fontId="28" fillId="0" borderId="30" xfId="0" applyFont="1" applyBorder="1"/>
    <xf numFmtId="0" fontId="28" fillId="0" borderId="113" xfId="0" applyFont="1" applyBorder="1"/>
    <xf numFmtId="0" fontId="42" fillId="22" borderId="0" xfId="2" applyFont="1" applyFill="1" applyAlignment="1">
      <alignment horizontal="center" vertical="center"/>
    </xf>
    <xf numFmtId="0" fontId="39" fillId="27" borderId="0" xfId="2" applyFont="1" applyFill="1" applyAlignment="1">
      <alignment horizontal="center" vertical="center"/>
    </xf>
    <xf numFmtId="0" fontId="52" fillId="2" borderId="94" xfId="0" applyFont="1" applyFill="1" applyBorder="1" applyAlignment="1">
      <alignment horizontal="center" vertical="center" wrapText="1"/>
    </xf>
    <xf numFmtId="0" fontId="52" fillId="2" borderId="25" xfId="0" applyFont="1" applyFill="1" applyBorder="1" applyAlignment="1">
      <alignment horizontal="center" vertical="center"/>
    </xf>
    <xf numFmtId="0" fontId="55" fillId="76" borderId="110" xfId="0" applyFont="1" applyFill="1" applyBorder="1" applyAlignment="1">
      <alignment horizontal="center" vertical="center"/>
    </xf>
    <xf numFmtId="0" fontId="52" fillId="2" borderId="67" xfId="0" applyFont="1" applyFill="1" applyBorder="1" applyAlignment="1">
      <alignment horizontal="center" vertical="center"/>
    </xf>
    <xf numFmtId="0" fontId="52" fillId="2" borderId="63" xfId="0" applyFont="1" applyFill="1" applyBorder="1" applyAlignment="1">
      <alignment horizontal="center" vertical="center"/>
    </xf>
    <xf numFmtId="0" fontId="59" fillId="76" borderId="22" xfId="0" applyFont="1" applyFill="1" applyBorder="1" applyAlignment="1">
      <alignment horizontal="center" vertical="center" wrapText="1"/>
    </xf>
    <xf numFmtId="0" fontId="55" fillId="76" borderId="22" xfId="0" applyFont="1" applyFill="1" applyBorder="1" applyAlignment="1">
      <alignment horizontal="right" vertical="center"/>
    </xf>
    <xf numFmtId="0" fontId="39" fillId="31" borderId="38" xfId="2" applyFont="1" applyFill="1" applyBorder="1" applyAlignment="1">
      <alignment horizontal="center" vertical="center"/>
    </xf>
    <xf numFmtId="0" fontId="39" fillId="31" borderId="45" xfId="2" applyFont="1" applyFill="1" applyBorder="1" applyAlignment="1">
      <alignment horizontal="center" vertical="center"/>
    </xf>
    <xf numFmtId="0" fontId="39" fillId="31" borderId="47" xfId="2" applyFont="1" applyFill="1" applyBorder="1" applyAlignment="1">
      <alignment horizontal="center" vertical="center"/>
    </xf>
    <xf numFmtId="0" fontId="39" fillId="31" borderId="46" xfId="2" applyFont="1" applyFill="1" applyBorder="1" applyAlignment="1">
      <alignment horizontal="center" vertical="center"/>
    </xf>
    <xf numFmtId="0" fontId="15" fillId="32" borderId="41" xfId="2" applyFont="1" applyFill="1" applyBorder="1" applyAlignment="1">
      <alignment horizontal="center" vertical="center" wrapText="1"/>
    </xf>
    <xf numFmtId="0" fontId="15" fillId="62" borderId="41" xfId="2" applyFont="1" applyFill="1" applyBorder="1" applyAlignment="1">
      <alignment horizontal="center" vertical="center" wrapText="1"/>
    </xf>
    <xf numFmtId="0" fontId="15" fillId="34" borderId="41" xfId="2" applyFont="1" applyFill="1" applyBorder="1" applyAlignment="1">
      <alignment horizontal="center" vertical="center" wrapText="1"/>
    </xf>
    <xf numFmtId="0" fontId="15" fillId="33" borderId="41" xfId="2" applyFont="1" applyFill="1" applyBorder="1" applyAlignment="1">
      <alignment horizontal="center" vertical="center" wrapText="1"/>
    </xf>
    <xf numFmtId="0" fontId="13" fillId="76" borderId="37" xfId="2" applyFont="1" applyFill="1" applyBorder="1" applyAlignment="1">
      <alignment horizontal="center" vertical="center" wrapText="1"/>
    </xf>
    <xf numFmtId="0" fontId="64" fillId="76" borderId="37" xfId="2" applyFont="1" applyFill="1" applyBorder="1" applyAlignment="1">
      <alignment horizontal="left" vertical="center" wrapText="1"/>
    </xf>
    <xf numFmtId="0" fontId="15" fillId="62" borderId="35" xfId="2" applyFont="1" applyFill="1" applyBorder="1" applyAlignment="1">
      <alignment horizontal="center" vertical="center" wrapText="1"/>
    </xf>
    <xf numFmtId="0" fontId="13" fillId="77" borderId="37" xfId="2" applyFont="1" applyFill="1" applyBorder="1" applyAlignment="1">
      <alignment horizontal="center" vertical="center" wrapText="1"/>
    </xf>
    <xf numFmtId="0" fontId="26" fillId="78" borderId="37" xfId="2" applyFont="1" applyFill="1" applyBorder="1" applyAlignment="1">
      <alignment vertical="center" wrapText="1"/>
    </xf>
    <xf numFmtId="0" fontId="13" fillId="78" borderId="37" xfId="2" applyFont="1" applyFill="1" applyBorder="1" applyAlignment="1">
      <alignment horizontal="center" vertical="center" wrapText="1"/>
    </xf>
    <xf numFmtId="0" fontId="26" fillId="77" borderId="37" xfId="2" applyFont="1" applyFill="1" applyBorder="1" applyAlignment="1">
      <alignment vertical="center" wrapText="1"/>
    </xf>
    <xf numFmtId="0" fontId="39" fillId="31" borderId="48" xfId="2" applyFont="1" applyFill="1" applyBorder="1" applyAlignment="1">
      <alignment horizontal="center" vertical="center"/>
    </xf>
    <xf numFmtId="0" fontId="26" fillId="76" borderId="37" xfId="2" applyFont="1" applyFill="1" applyBorder="1" applyAlignment="1">
      <alignment vertical="center" wrapText="1"/>
    </xf>
    <xf numFmtId="0" fontId="26" fillId="78" borderId="37" xfId="2" applyFont="1" applyFill="1" applyBorder="1" applyAlignment="1">
      <alignment horizontal="left" vertical="center" wrapText="1"/>
    </xf>
    <xf numFmtId="0" fontId="26" fillId="77" borderId="37" xfId="2" applyFont="1" applyFill="1" applyBorder="1" applyAlignment="1">
      <alignment horizontal="left" vertical="center" wrapText="1"/>
    </xf>
    <xf numFmtId="0" fontId="26" fillId="76" borderId="37" xfId="2" applyFont="1" applyFill="1" applyBorder="1" applyAlignment="1">
      <alignment horizontal="left" vertical="center" wrapText="1"/>
    </xf>
    <xf numFmtId="0" fontId="26" fillId="76" borderId="37" xfId="2" applyFont="1" applyFill="1" applyBorder="1" applyAlignment="1">
      <alignment horizontal="center" vertical="center" wrapText="1"/>
    </xf>
    <xf numFmtId="0" fontId="26" fillId="77" borderId="37" xfId="2" applyFont="1" applyFill="1" applyBorder="1" applyAlignment="1">
      <alignment horizontal="center" vertical="center" wrapText="1"/>
    </xf>
    <xf numFmtId="0" fontId="47" fillId="33" borderId="35" xfId="2" applyFont="1" applyFill="1" applyBorder="1" applyAlignment="1">
      <alignment horizontal="center" vertical="center" wrapText="1"/>
    </xf>
    <xf numFmtId="0" fontId="39" fillId="14" borderId="48" xfId="2" applyFont="1" applyFill="1" applyBorder="1" applyAlignment="1">
      <alignment horizontal="center" vertical="center"/>
    </xf>
    <xf numFmtId="0" fontId="39" fillId="14" borderId="38" xfId="2" applyFont="1" applyFill="1" applyBorder="1" applyAlignment="1">
      <alignment horizontal="center" vertical="center"/>
    </xf>
    <xf numFmtId="0" fontId="39" fillId="14" borderId="45" xfId="2" applyFont="1" applyFill="1" applyBorder="1" applyAlignment="1">
      <alignment horizontal="center" vertical="center"/>
    </xf>
    <xf numFmtId="0" fontId="39" fillId="14" borderId="47" xfId="2" applyFont="1" applyFill="1" applyBorder="1" applyAlignment="1">
      <alignment horizontal="center" vertical="center"/>
    </xf>
    <xf numFmtId="0" fontId="39" fillId="14" borderId="69" xfId="2" applyFont="1" applyFill="1" applyBorder="1" applyAlignment="1">
      <alignment horizontal="center" vertical="center"/>
    </xf>
    <xf numFmtId="0" fontId="39" fillId="14" borderId="49" xfId="2" applyFont="1" applyFill="1" applyBorder="1" applyAlignment="1">
      <alignment horizontal="center" vertical="center"/>
    </xf>
    <xf numFmtId="0" fontId="39" fillId="14" borderId="71" xfId="2" applyFont="1" applyFill="1" applyBorder="1" applyAlignment="1">
      <alignment horizontal="center" vertical="center"/>
    </xf>
    <xf numFmtId="0" fontId="39" fillId="14" borderId="46" xfId="2" applyFont="1" applyFill="1" applyBorder="1" applyAlignment="1">
      <alignment horizontal="center" vertical="center"/>
    </xf>
    <xf numFmtId="0" fontId="13" fillId="95" borderId="37" xfId="2" applyFont="1" applyFill="1" applyBorder="1" applyAlignment="1">
      <alignment horizontal="center" vertical="center" wrapText="1"/>
    </xf>
    <xf numFmtId="0" fontId="26" fillId="95" borderId="37" xfId="2" applyFont="1" applyFill="1" applyBorder="1" applyAlignment="1">
      <alignment horizontal="left" vertical="center" wrapText="1"/>
    </xf>
    <xf numFmtId="0" fontId="45" fillId="15" borderId="37" xfId="2" applyFont="1" applyFill="1" applyBorder="1" applyAlignment="1">
      <alignment horizontal="center" vertical="center" wrapText="1"/>
    </xf>
    <xf numFmtId="0" fontId="26" fillId="96" borderId="37" xfId="2" applyFont="1" applyFill="1" applyBorder="1" applyAlignment="1">
      <alignment horizontal="left" vertical="center"/>
    </xf>
    <xf numFmtId="0" fontId="13" fillId="96" borderId="37" xfId="2" applyFont="1" applyFill="1" applyBorder="1" applyAlignment="1">
      <alignment horizontal="center" vertical="center" wrapText="1"/>
    </xf>
    <xf numFmtId="0" fontId="26" fillId="96" borderId="37" xfId="2" applyFont="1" applyFill="1" applyBorder="1" applyAlignment="1">
      <alignment horizontal="center" vertical="center" wrapText="1"/>
    </xf>
    <xf numFmtId="0" fontId="64" fillId="96" borderId="37" xfId="2" applyFont="1" applyFill="1" applyBorder="1" applyAlignment="1">
      <alignment horizontal="left" vertical="center"/>
    </xf>
    <xf numFmtId="0" fontId="64" fillId="96" borderId="37" xfId="2" applyFont="1" applyFill="1" applyBorder="1" applyAlignment="1">
      <alignment horizontal="left" vertical="center" wrapText="1"/>
    </xf>
    <xf numFmtId="0" fontId="26" fillId="94" borderId="37" xfId="2" applyFont="1" applyFill="1" applyBorder="1" applyAlignment="1">
      <alignment horizontal="left" vertical="center" wrapText="1"/>
    </xf>
    <xf numFmtId="0" fontId="13" fillId="94" borderId="37" xfId="2" applyFont="1" applyFill="1" applyBorder="1" applyAlignment="1">
      <alignment horizontal="center" vertical="center" wrapText="1"/>
    </xf>
    <xf numFmtId="0" fontId="26" fillId="94" borderId="37" xfId="2" applyFont="1" applyFill="1" applyBorder="1" applyAlignment="1">
      <alignment horizontal="center" vertical="center" wrapText="1"/>
    </xf>
    <xf numFmtId="0" fontId="13" fillId="94" borderId="43" xfId="2" applyFont="1" applyFill="1" applyBorder="1" applyAlignment="1">
      <alignment horizontal="center" vertical="center" wrapText="1"/>
    </xf>
    <xf numFmtId="0" fontId="26" fillId="96" borderId="37" xfId="2" applyFont="1" applyFill="1" applyBorder="1" applyAlignment="1">
      <alignment horizontal="left" vertical="center" wrapText="1"/>
    </xf>
    <xf numFmtId="0" fontId="47" fillId="15" borderId="37" xfId="2" applyFont="1" applyFill="1" applyBorder="1" applyAlignment="1">
      <alignment horizontal="center" vertical="center" wrapText="1"/>
    </xf>
    <xf numFmtId="0" fontId="47" fillId="17" borderId="43" xfId="2" applyFont="1" applyFill="1" applyBorder="1" applyAlignment="1">
      <alignment horizontal="center" vertical="center" wrapText="1"/>
    </xf>
    <xf numFmtId="0" fontId="42" fillId="14" borderId="69" xfId="2" applyFont="1" applyFill="1" applyBorder="1" applyAlignment="1">
      <alignment horizontal="center" vertical="center"/>
    </xf>
    <xf numFmtId="0" fontId="42" fillId="14" borderId="49" xfId="2" applyFont="1" applyFill="1" applyBorder="1" applyAlignment="1">
      <alignment horizontal="center" vertical="center"/>
    </xf>
    <xf numFmtId="0" fontId="42" fillId="14" borderId="71" xfId="2" applyFont="1" applyFill="1" applyBorder="1" applyAlignment="1">
      <alignment horizontal="center" vertical="center"/>
    </xf>
    <xf numFmtId="0" fontId="42" fillId="14" borderId="46" xfId="2" applyFont="1" applyFill="1" applyBorder="1" applyAlignment="1">
      <alignment horizontal="center" vertical="center"/>
    </xf>
    <xf numFmtId="0" fontId="15" fillId="15" borderId="44" xfId="2" applyFont="1" applyFill="1" applyBorder="1" applyAlignment="1">
      <alignment horizontal="left" vertical="center" wrapText="1"/>
    </xf>
    <xf numFmtId="0" fontId="39" fillId="16" borderId="44" xfId="2" applyFont="1" applyFill="1" applyBorder="1" applyAlignment="1">
      <alignment horizontal="left" vertical="center" wrapText="1"/>
    </xf>
    <xf numFmtId="0" fontId="15" fillId="17" borderId="44" xfId="2" applyFont="1" applyFill="1" applyBorder="1" applyAlignment="1">
      <alignment horizontal="left" vertical="center"/>
    </xf>
    <xf numFmtId="0" fontId="26" fillId="95" borderId="37" xfId="2" applyFont="1" applyFill="1" applyBorder="1" applyAlignment="1">
      <alignment horizontal="left" vertical="center"/>
    </xf>
    <xf numFmtId="0" fontId="26" fillId="95" borderId="37" xfId="2" applyFont="1" applyFill="1" applyBorder="1" applyAlignment="1">
      <alignment horizontal="center" vertical="center" wrapText="1"/>
    </xf>
    <xf numFmtId="0" fontId="66" fillId="95" borderId="37" xfId="2" applyFont="1" applyFill="1" applyBorder="1" applyAlignment="1">
      <alignment horizontal="left" vertical="center" wrapText="1"/>
    </xf>
    <xf numFmtId="0" fontId="13" fillId="95" borderId="35" xfId="2" applyFont="1" applyFill="1" applyBorder="1" applyAlignment="1">
      <alignment horizontal="left" vertical="center" wrapText="1"/>
    </xf>
    <xf numFmtId="0" fontId="13" fillId="95" borderId="37" xfId="2" applyFont="1" applyFill="1" applyBorder="1" applyAlignment="1">
      <alignment horizontal="left" vertical="center" wrapText="1"/>
    </xf>
    <xf numFmtId="0" fontId="13" fillId="96" borderId="35" xfId="2" applyFont="1" applyFill="1" applyBorder="1" applyAlignment="1">
      <alignment horizontal="left" vertical="center" wrapText="1"/>
    </xf>
    <xf numFmtId="0" fontId="13" fillId="96" borderId="37" xfId="2" applyFont="1" applyFill="1" applyBorder="1" applyAlignment="1">
      <alignment horizontal="left" vertical="center" wrapText="1"/>
    </xf>
    <xf numFmtId="0" fontId="64" fillId="96" borderId="35" xfId="2" applyFont="1" applyFill="1" applyBorder="1" applyAlignment="1">
      <alignment horizontal="left" vertical="center"/>
    </xf>
    <xf numFmtId="0" fontId="13" fillId="94" borderId="35" xfId="2" applyFont="1" applyFill="1" applyBorder="1" applyAlignment="1">
      <alignment horizontal="center" vertical="center" wrapText="1"/>
    </xf>
    <xf numFmtId="0" fontId="26" fillId="94" borderId="37" xfId="2" applyFont="1" applyFill="1" applyBorder="1" applyAlignment="1">
      <alignment horizontal="left" vertical="center"/>
    </xf>
    <xf numFmtId="0" fontId="13" fillId="94" borderId="37" xfId="2" applyFont="1" applyFill="1" applyBorder="1" applyAlignment="1">
      <alignment horizontal="left" vertical="center" wrapText="1"/>
    </xf>
    <xf numFmtId="0" fontId="42" fillId="18" borderId="48" xfId="2" applyFont="1" applyFill="1" applyBorder="1" applyAlignment="1">
      <alignment horizontal="center" vertical="center"/>
    </xf>
    <xf numFmtId="0" fontId="42" fillId="18" borderId="38" xfId="2" applyFont="1" applyFill="1" applyBorder="1" applyAlignment="1">
      <alignment horizontal="center" vertical="center"/>
    </xf>
    <xf numFmtId="0" fontId="42" fillId="18" borderId="45" xfId="2" applyFont="1" applyFill="1" applyBorder="1" applyAlignment="1">
      <alignment horizontal="center" vertical="center"/>
    </xf>
    <xf numFmtId="0" fontId="42" fillId="18" borderId="47" xfId="2" applyFont="1" applyFill="1" applyBorder="1" applyAlignment="1">
      <alignment horizontal="center" vertical="center"/>
    </xf>
    <xf numFmtId="0" fontId="13" fillId="19" borderId="35" xfId="2" applyFont="1" applyFill="1" applyBorder="1" applyAlignment="1">
      <alignment horizontal="left" vertical="center" wrapText="1"/>
    </xf>
    <xf numFmtId="0" fontId="13" fillId="86" borderId="37" xfId="2" applyFont="1" applyFill="1" applyBorder="1" applyAlignment="1">
      <alignment horizontal="center" vertical="center" wrapText="1"/>
    </xf>
    <xf numFmtId="0" fontId="26" fillId="86" borderId="37" xfId="2" applyFont="1" applyFill="1" applyBorder="1" applyAlignment="1">
      <alignment horizontal="center" vertical="center" wrapText="1"/>
    </xf>
    <xf numFmtId="0" fontId="15" fillId="64" borderId="37" xfId="2" applyFont="1" applyFill="1" applyBorder="1" applyAlignment="1">
      <alignment horizontal="center" vertical="center" wrapText="1"/>
    </xf>
    <xf numFmtId="0" fontId="13" fillId="20" borderId="35" xfId="2" applyFont="1" applyFill="1" applyBorder="1" applyAlignment="1">
      <alignment horizontal="left" vertical="center" wrapText="1"/>
    </xf>
    <xf numFmtId="0" fontId="13" fillId="87" borderId="37" xfId="2" applyFont="1" applyFill="1" applyBorder="1" applyAlignment="1">
      <alignment horizontal="center" vertical="center" wrapText="1"/>
    </xf>
    <xf numFmtId="0" fontId="26" fillId="87" borderId="37" xfId="2" applyFont="1" applyFill="1" applyBorder="1" applyAlignment="1">
      <alignment horizontal="center" vertical="center" wrapText="1"/>
    </xf>
    <xf numFmtId="0" fontId="15" fillId="66" borderId="37" xfId="2" applyFont="1" applyFill="1" applyBorder="1" applyAlignment="1">
      <alignment horizontal="center" vertical="center" wrapText="1"/>
    </xf>
    <xf numFmtId="0" fontId="13" fillId="21" borderId="35" xfId="2" applyFont="1" applyFill="1" applyBorder="1" applyAlignment="1">
      <alignment horizontal="left" vertical="center" wrapText="1"/>
    </xf>
    <xf numFmtId="0" fontId="13" fillId="88" borderId="37" xfId="2" applyFont="1" applyFill="1" applyBorder="1" applyAlignment="1">
      <alignment horizontal="center" vertical="center" wrapText="1"/>
    </xf>
    <xf numFmtId="0" fontId="26" fillId="88" borderId="37" xfId="2" applyFont="1" applyFill="1" applyBorder="1" applyAlignment="1">
      <alignment horizontal="center" vertical="center" wrapText="1"/>
    </xf>
    <xf numFmtId="0" fontId="26" fillId="88" borderId="37" xfId="2" applyFont="1" applyFill="1" applyBorder="1" applyAlignment="1">
      <alignment horizontal="left" vertical="center" wrapText="1"/>
    </xf>
    <xf numFmtId="0" fontId="15" fillId="56" borderId="37" xfId="2" applyFont="1" applyFill="1" applyBorder="1" applyAlignment="1">
      <alignment horizontal="center" vertical="center" wrapText="1"/>
    </xf>
    <xf numFmtId="0" fontId="26" fillId="87" borderId="37" xfId="2" applyFont="1" applyFill="1" applyBorder="1" applyAlignment="1">
      <alignment horizontal="left" vertical="center" wrapText="1"/>
    </xf>
    <xf numFmtId="0" fontId="26" fillId="86" borderId="37" xfId="2" applyFont="1" applyFill="1" applyBorder="1" applyAlignment="1">
      <alignment horizontal="left" vertical="center" wrapText="1"/>
    </xf>
    <xf numFmtId="0" fontId="13" fillId="87" borderId="43" xfId="2" applyFont="1" applyFill="1" applyBorder="1" applyAlignment="1">
      <alignment horizontal="center" vertical="center" wrapText="1"/>
    </xf>
    <xf numFmtId="0" fontId="26" fillId="88" borderId="37" xfId="2" applyFont="1" applyFill="1" applyBorder="1" applyAlignment="1">
      <alignment horizontal="left" vertical="center"/>
    </xf>
    <xf numFmtId="0" fontId="39" fillId="66" borderId="37" xfId="2" applyFont="1" applyFill="1" applyBorder="1" applyAlignment="1">
      <alignment horizontal="center" vertical="center" wrapText="1"/>
    </xf>
    <xf numFmtId="0" fontId="15" fillId="19" borderId="43" xfId="2" applyFont="1" applyFill="1" applyBorder="1" applyAlignment="1">
      <alignment horizontal="center" vertical="center" wrapText="1"/>
    </xf>
    <xf numFmtId="0" fontId="26" fillId="87" borderId="37" xfId="2" applyFont="1" applyFill="1" applyBorder="1" applyAlignment="1">
      <alignment horizontal="left" vertical="center"/>
    </xf>
    <xf numFmtId="0" fontId="15" fillId="56" borderId="43" xfId="2" applyFont="1" applyFill="1" applyBorder="1" applyAlignment="1">
      <alignment horizontal="center" vertical="center" wrapText="1"/>
    </xf>
    <xf numFmtId="0" fontId="15" fillId="55" borderId="35" xfId="2" applyFont="1" applyFill="1" applyBorder="1" applyAlignment="1">
      <alignment horizontal="left" vertical="center" wrapText="1"/>
    </xf>
    <xf numFmtId="0" fontId="15" fillId="72" borderId="37" xfId="2" applyFont="1" applyFill="1" applyBorder="1" applyAlignment="1">
      <alignment horizontal="center" vertical="center" wrapText="1"/>
    </xf>
    <xf numFmtId="0" fontId="15" fillId="64" borderId="43" xfId="2" applyFont="1" applyFill="1" applyBorder="1" applyAlignment="1">
      <alignment horizontal="center" vertical="center" wrapText="1"/>
    </xf>
    <xf numFmtId="0" fontId="15" fillId="73" borderId="37" xfId="2" applyFont="1" applyFill="1" applyBorder="1" applyAlignment="1">
      <alignment horizontal="center" vertical="center" wrapText="1"/>
    </xf>
    <xf numFmtId="0" fontId="39" fillId="73" borderId="37" xfId="2" applyFont="1" applyFill="1" applyBorder="1" applyAlignment="1">
      <alignment horizontal="center" vertical="center" wrapText="1"/>
    </xf>
    <xf numFmtId="0" fontId="13" fillId="88" borderId="43" xfId="2" applyFont="1" applyFill="1" applyBorder="1" applyAlignment="1">
      <alignment horizontal="center" vertical="center" wrapText="1"/>
    </xf>
    <xf numFmtId="0" fontId="42" fillId="22" borderId="48" xfId="2" applyFont="1" applyFill="1" applyBorder="1" applyAlignment="1">
      <alignment horizontal="center" vertical="center"/>
    </xf>
    <xf numFmtId="0" fontId="42" fillId="22" borderId="38" xfId="2" applyFont="1" applyFill="1" applyBorder="1" applyAlignment="1">
      <alignment horizontal="center" vertical="center"/>
    </xf>
    <xf numFmtId="0" fontId="42" fillId="22" borderId="45" xfId="2" applyFont="1" applyFill="1" applyBorder="1" applyAlignment="1">
      <alignment horizontal="center" vertical="center"/>
    </xf>
    <xf numFmtId="0" fontId="42" fillId="22" borderId="47" xfId="2" applyFont="1" applyFill="1" applyBorder="1" applyAlignment="1">
      <alignment horizontal="center" vertical="center"/>
    </xf>
    <xf numFmtId="0" fontId="42" fillId="22" borderId="69" xfId="2" applyFont="1" applyFill="1" applyBorder="1" applyAlignment="1">
      <alignment horizontal="center" vertical="center"/>
    </xf>
    <xf numFmtId="0" fontId="42" fillId="22" borderId="49" xfId="2" applyFont="1" applyFill="1" applyBorder="1" applyAlignment="1">
      <alignment horizontal="center" vertical="center"/>
    </xf>
    <xf numFmtId="0" fontId="42" fillId="22" borderId="71" xfId="2" applyFont="1" applyFill="1" applyBorder="1" applyAlignment="1">
      <alignment horizontal="center" vertical="center"/>
    </xf>
    <xf numFmtId="0" fontId="15" fillId="67" borderId="79" xfId="2" applyFont="1" applyFill="1" applyBorder="1" applyAlignment="1">
      <alignment horizontal="left" vertical="center" wrapText="1"/>
    </xf>
    <xf numFmtId="0" fontId="13" fillId="81" borderId="79" xfId="2" applyFont="1" applyFill="1" applyBorder="1" applyAlignment="1">
      <alignment horizontal="center" vertical="center" wrapText="1"/>
    </xf>
    <xf numFmtId="0" fontId="26" fillId="81" borderId="79" xfId="2" applyFont="1" applyFill="1" applyBorder="1" applyAlignment="1">
      <alignment horizontal="left" vertical="center"/>
    </xf>
    <xf numFmtId="0" fontId="15" fillId="23" borderId="79" xfId="2" applyFont="1" applyFill="1" applyBorder="1" applyAlignment="1">
      <alignment horizontal="left" vertical="center" wrapText="1"/>
    </xf>
    <xf numFmtId="0" fontId="15" fillId="23" borderId="79" xfId="2" applyFont="1" applyFill="1" applyBorder="1" applyAlignment="1">
      <alignment horizontal="center" vertical="center" wrapText="1"/>
    </xf>
    <xf numFmtId="0" fontId="15" fillId="23" borderId="93" xfId="2" applyFont="1" applyFill="1" applyBorder="1" applyAlignment="1">
      <alignment horizontal="center" vertical="center" wrapText="1"/>
    </xf>
    <xf numFmtId="0" fontId="15" fillId="24" borderId="79" xfId="2" applyFont="1" applyFill="1" applyBorder="1" applyAlignment="1">
      <alignment horizontal="center" vertical="center" wrapText="1"/>
    </xf>
    <xf numFmtId="0" fontId="15" fillId="24" borderId="79" xfId="2" applyFont="1" applyFill="1" applyBorder="1" applyAlignment="1">
      <alignment horizontal="left" vertical="center" wrapText="1"/>
    </xf>
    <xf numFmtId="0" fontId="15" fillId="24" borderId="93" xfId="2" applyFont="1" applyFill="1" applyBorder="1" applyAlignment="1">
      <alignment horizontal="left" vertical="center" wrapText="1"/>
    </xf>
    <xf numFmtId="0" fontId="15" fillId="25" borderId="79" xfId="2" applyFont="1" applyFill="1" applyBorder="1" applyAlignment="1">
      <alignment horizontal="left" vertical="center" wrapText="1"/>
    </xf>
    <xf numFmtId="0" fontId="13" fillId="85" borderId="79" xfId="2" applyFont="1" applyFill="1" applyBorder="1" applyAlignment="1">
      <alignment horizontal="center" vertical="center" wrapText="1"/>
    </xf>
    <xf numFmtId="0" fontId="26" fillId="85" borderId="79" xfId="2" applyFont="1" applyFill="1" applyBorder="1" applyAlignment="1">
      <alignment horizontal="left" vertical="center" wrapText="1"/>
    </xf>
    <xf numFmtId="0" fontId="15" fillId="25" borderId="79" xfId="2" applyFont="1" applyFill="1" applyBorder="1" applyAlignment="1">
      <alignment horizontal="center" vertical="center" wrapText="1"/>
    </xf>
    <xf numFmtId="0" fontId="15" fillId="25" borderId="93" xfId="2" applyFont="1" applyFill="1" applyBorder="1" applyAlignment="1">
      <alignment horizontal="center" vertical="center" wrapText="1"/>
    </xf>
    <xf numFmtId="0" fontId="15" fillId="24" borderId="79" xfId="2" applyFont="1" applyFill="1" applyBorder="1" applyAlignment="1">
      <alignment horizontal="left" vertical="center"/>
    </xf>
    <xf numFmtId="0" fontId="13" fillId="82" borderId="79" xfId="2" applyFont="1" applyFill="1" applyBorder="1" applyAlignment="1">
      <alignment horizontal="center" vertical="center" wrapText="1"/>
    </xf>
    <xf numFmtId="0" fontId="26" fillId="82" borderId="79" xfId="2" applyFont="1" applyFill="1" applyBorder="1" applyAlignment="1">
      <alignment horizontal="left" vertical="center" wrapText="1"/>
    </xf>
    <xf numFmtId="0" fontId="26" fillId="82" borderId="79" xfId="2" applyFont="1" applyFill="1" applyBorder="1" applyAlignment="1">
      <alignment horizontal="center" vertical="center" wrapText="1"/>
    </xf>
    <xf numFmtId="0" fontId="39" fillId="24" borderId="79" xfId="2" applyFont="1" applyFill="1" applyBorder="1" applyAlignment="1">
      <alignment horizontal="center" vertical="center" wrapText="1"/>
    </xf>
    <xf numFmtId="0" fontId="15" fillId="58" borderId="79" xfId="2" applyFont="1" applyFill="1" applyBorder="1" applyAlignment="1">
      <alignment horizontal="center" vertical="center" wrapText="1"/>
    </xf>
    <xf numFmtId="0" fontId="15" fillId="24" borderId="93" xfId="2" applyFont="1" applyFill="1" applyBorder="1" applyAlignment="1">
      <alignment horizontal="center" vertical="center" wrapText="1"/>
    </xf>
    <xf numFmtId="0" fontId="26" fillId="81" borderId="79" xfId="2" applyFont="1" applyFill="1" applyBorder="1" applyAlignment="1">
      <alignment horizontal="left" vertical="center" wrapText="1"/>
    </xf>
    <xf numFmtId="0" fontId="15" fillId="36" borderId="79" xfId="2" applyFont="1" applyFill="1" applyBorder="1" applyAlignment="1">
      <alignment horizontal="center" vertical="center" wrapText="1"/>
    </xf>
    <xf numFmtId="0" fontId="39" fillId="23" borderId="79" xfId="2" applyFont="1" applyFill="1" applyBorder="1" applyAlignment="1">
      <alignment horizontal="center" vertical="center" wrapText="1"/>
    </xf>
    <xf numFmtId="0" fontId="42" fillId="22" borderId="46" xfId="2" applyFont="1" applyFill="1" applyBorder="1" applyAlignment="1">
      <alignment horizontal="center" vertical="center"/>
    </xf>
    <xf numFmtId="0" fontId="13" fillId="81" borderId="95" xfId="2" applyFont="1" applyFill="1" applyBorder="1" applyAlignment="1">
      <alignment horizontal="center" vertical="center" wrapText="1"/>
    </xf>
    <xf numFmtId="0" fontId="13" fillId="82" borderId="95" xfId="2" applyFont="1" applyFill="1" applyBorder="1" applyAlignment="1">
      <alignment horizontal="center" vertical="center" wrapText="1"/>
    </xf>
    <xf numFmtId="0" fontId="13" fillId="85" borderId="95" xfId="2" applyFont="1" applyFill="1" applyBorder="1" applyAlignment="1">
      <alignment horizontal="center" vertical="center" wrapText="1"/>
    </xf>
    <xf numFmtId="0" fontId="13" fillId="81" borderId="37" xfId="2" applyFont="1" applyFill="1" applyBorder="1" applyAlignment="1">
      <alignment horizontal="center" vertical="center" wrapText="1"/>
    </xf>
    <xf numFmtId="0" fontId="13" fillId="85" borderId="37" xfId="2" applyFont="1" applyFill="1" applyBorder="1" applyAlignment="1">
      <alignment horizontal="center" vertical="center" wrapText="1"/>
    </xf>
    <xf numFmtId="0" fontId="26" fillId="85" borderId="37" xfId="2" applyFont="1" applyFill="1" applyBorder="1" applyAlignment="1">
      <alignment horizontal="left" vertical="center" wrapText="1"/>
    </xf>
    <xf numFmtId="0" fontId="26" fillId="82" borderId="37" xfId="2" applyFont="1" applyFill="1" applyBorder="1" applyAlignment="1">
      <alignment horizontal="left" vertical="center"/>
    </xf>
    <xf numFmtId="0" fontId="13" fillId="82" borderId="37" xfId="2" applyFont="1" applyFill="1" applyBorder="1" applyAlignment="1">
      <alignment horizontal="center" vertical="center" wrapText="1"/>
    </xf>
    <xf numFmtId="0" fontId="26" fillId="82" borderId="37" xfId="2" applyFont="1" applyFill="1" applyBorder="1" applyAlignment="1">
      <alignment horizontal="center" vertical="center" wrapText="1"/>
    </xf>
    <xf numFmtId="0" fontId="26" fillId="81" borderId="37" xfId="2" applyFont="1" applyFill="1" applyBorder="1" applyAlignment="1">
      <alignment horizontal="left" vertical="center" wrapText="1"/>
    </xf>
    <xf numFmtId="0" fontId="13" fillId="81" borderId="43" xfId="2" applyFont="1" applyFill="1" applyBorder="1" applyAlignment="1">
      <alignment horizontal="center" vertical="center" wrapText="1"/>
    </xf>
    <xf numFmtId="0" fontId="13" fillId="82" borderId="43" xfId="2" applyFont="1" applyFill="1" applyBorder="1" applyAlignment="1">
      <alignment horizontal="center" vertical="center" wrapText="1"/>
    </xf>
    <xf numFmtId="0" fontId="13" fillId="85" borderId="43" xfId="2" applyFont="1" applyFill="1" applyBorder="1" applyAlignment="1">
      <alignment horizontal="center" vertical="center" wrapText="1"/>
    </xf>
    <xf numFmtId="0" fontId="26" fillId="85" borderId="37" xfId="2" applyFont="1" applyFill="1" applyBorder="1" applyAlignment="1">
      <alignment horizontal="center" vertical="center" wrapText="1"/>
    </xf>
    <xf numFmtId="0" fontId="42" fillId="22" borderId="131" xfId="2" applyFont="1" applyFill="1" applyBorder="1" applyAlignment="1">
      <alignment horizontal="center" vertical="center"/>
    </xf>
    <xf numFmtId="0" fontId="42" fillId="22" borderId="132" xfId="2" applyFont="1" applyFill="1" applyBorder="1" applyAlignment="1">
      <alignment horizontal="center" vertical="center"/>
    </xf>
    <xf numFmtId="0" fontId="39" fillId="27" borderId="48" xfId="2" applyFont="1" applyFill="1" applyBorder="1" applyAlignment="1">
      <alignment horizontal="center" vertical="center"/>
    </xf>
    <xf numFmtId="0" fontId="39" fillId="27" borderId="38" xfId="2" applyFont="1" applyFill="1" applyBorder="1" applyAlignment="1">
      <alignment horizontal="center" vertical="center"/>
    </xf>
    <xf numFmtId="0" fontId="39" fillId="27" borderId="45" xfId="2" applyFont="1" applyFill="1" applyBorder="1" applyAlignment="1">
      <alignment horizontal="center" vertical="center"/>
    </xf>
    <xf numFmtId="0" fontId="39" fillId="27" borderId="47" xfId="2" applyFont="1" applyFill="1" applyBorder="1" applyAlignment="1">
      <alignment horizontal="center" vertical="center"/>
    </xf>
    <xf numFmtId="0" fontId="39" fillId="27" borderId="69" xfId="2" applyFont="1" applyFill="1" applyBorder="1" applyAlignment="1">
      <alignment horizontal="center" vertical="center"/>
    </xf>
    <xf numFmtId="0" fontId="39" fillId="27" borderId="49" xfId="2" applyFont="1" applyFill="1" applyBorder="1" applyAlignment="1">
      <alignment horizontal="center" vertical="center"/>
    </xf>
    <xf numFmtId="0" fontId="39" fillId="27" borderId="71" xfId="2" applyFont="1" applyFill="1" applyBorder="1" applyAlignment="1">
      <alignment horizontal="center" vertical="center"/>
    </xf>
    <xf numFmtId="0" fontId="39" fillId="27" borderId="46" xfId="2" applyFont="1" applyFill="1" applyBorder="1" applyAlignment="1">
      <alignment horizontal="center" vertical="center"/>
    </xf>
    <xf numFmtId="0" fontId="65" fillId="79" borderId="37" xfId="2" applyFont="1" applyFill="1" applyBorder="1" applyAlignment="1">
      <alignment horizontal="center" vertical="center" wrapText="1"/>
    </xf>
    <xf numFmtId="0" fontId="13" fillId="79" borderId="37" xfId="2" applyFont="1" applyFill="1" applyBorder="1" applyAlignment="1">
      <alignment horizontal="center" vertical="center" wrapText="1"/>
    </xf>
    <xf numFmtId="0" fontId="26" fillId="79" borderId="37" xfId="2" applyFont="1" applyFill="1" applyBorder="1" applyAlignment="1">
      <alignment horizontal="center" vertical="center" wrapText="1"/>
    </xf>
    <xf numFmtId="0" fontId="26" fillId="80" borderId="37" xfId="2" applyFont="1" applyFill="1" applyBorder="1" applyAlignment="1">
      <alignment vertical="center" wrapText="1"/>
    </xf>
    <xf numFmtId="0" fontId="13" fillId="80" borderId="37" xfId="2" applyFont="1" applyFill="1" applyBorder="1" applyAlignment="1">
      <alignment horizontal="center" vertical="center" wrapText="1"/>
    </xf>
    <xf numFmtId="0" fontId="64" fillId="80" borderId="37" xfId="2" applyFont="1" applyFill="1" applyBorder="1" applyAlignment="1">
      <alignment horizontal="left" vertical="center" wrapText="1"/>
    </xf>
    <xf numFmtId="0" fontId="26" fillId="97" borderId="37" xfId="2" applyFont="1" applyFill="1" applyBorder="1" applyAlignment="1">
      <alignment vertical="center" wrapText="1"/>
    </xf>
    <xf numFmtId="0" fontId="13" fillId="97" borderId="37" xfId="2" applyFont="1" applyFill="1" applyBorder="1" applyAlignment="1">
      <alignment horizontal="center" vertical="center" wrapText="1"/>
    </xf>
    <xf numFmtId="0" fontId="26" fillId="97" borderId="37" xfId="2" applyFont="1" applyFill="1" applyBorder="1" applyAlignment="1">
      <alignment horizontal="center" vertical="center" wrapText="1"/>
    </xf>
    <xf numFmtId="0" fontId="50" fillId="80" borderId="37" xfId="2" applyFont="1" applyFill="1" applyBorder="1" applyAlignment="1">
      <alignment horizontal="center" vertical="center" wrapText="1"/>
    </xf>
    <xf numFmtId="0" fontId="26" fillId="79" borderId="37" xfId="2" applyFont="1" applyFill="1" applyBorder="1" applyAlignment="1">
      <alignment vertical="center" wrapText="1"/>
    </xf>
    <xf numFmtId="0" fontId="15" fillId="28" borderId="43" xfId="2" applyFont="1" applyFill="1" applyBorder="1" applyAlignment="1">
      <alignment wrapText="1"/>
    </xf>
    <xf numFmtId="0" fontId="26" fillId="80" borderId="37" xfId="2" applyFont="1" applyFill="1" applyBorder="1" applyAlignment="1">
      <alignment horizontal="left" vertical="center" wrapText="1"/>
    </xf>
    <xf numFmtId="0" fontId="26" fillId="80" borderId="37" xfId="2" applyFont="1" applyFill="1" applyBorder="1" applyAlignment="1">
      <alignment horizontal="center" vertical="center" wrapText="1"/>
    </xf>
    <xf numFmtId="0" fontId="65" fillId="80" borderId="37" xfId="2" applyFont="1" applyFill="1" applyBorder="1" applyAlignment="1">
      <alignment horizontal="center" vertical="center" wrapText="1"/>
    </xf>
    <xf numFmtId="0" fontId="13" fillId="79" borderId="35" xfId="2" applyFont="1" applyFill="1" applyBorder="1" applyAlignment="1">
      <alignment horizontal="center" vertical="center" wrapText="1"/>
    </xf>
    <xf numFmtId="0" fontId="39" fillId="27" borderId="131" xfId="2" applyFont="1" applyFill="1" applyBorder="1" applyAlignment="1">
      <alignment horizontal="center" vertical="center"/>
    </xf>
    <xf numFmtId="0" fontId="67" fillId="87" borderId="37" xfId="2" applyFont="1" applyFill="1" applyBorder="1" applyAlignment="1">
      <alignment horizontal="left" vertical="center" wrapText="1"/>
    </xf>
    <xf numFmtId="0" fontId="40" fillId="32" borderId="44" xfId="2" applyFont="1" applyFill="1" applyBorder="1" applyAlignment="1">
      <alignment horizontal="left" vertical="center" wrapText="1"/>
    </xf>
    <xf numFmtId="0" fontId="40" fillId="32" borderId="41" xfId="2" applyFont="1" applyFill="1" applyBorder="1" applyAlignment="1">
      <alignment horizontal="left" vertical="center" wrapText="1"/>
    </xf>
    <xf numFmtId="0" fontId="40" fillId="32" borderId="35" xfId="2" applyFont="1" applyFill="1" applyBorder="1" applyAlignment="1">
      <alignment horizontal="left" vertical="center" wrapText="1"/>
    </xf>
    <xf numFmtId="0" fontId="40" fillId="32" borderId="37" xfId="2" applyFont="1" applyFill="1" applyBorder="1" applyAlignment="1">
      <alignment horizontal="left" vertical="center" wrapText="1"/>
    </xf>
    <xf numFmtId="0" fontId="40" fillId="32" borderId="37" xfId="2" applyFont="1" applyFill="1" applyBorder="1" applyAlignment="1">
      <alignment horizontal="left" vertical="center"/>
    </xf>
    <xf numFmtId="0" fontId="69" fillId="76" borderId="37" xfId="2" applyFont="1" applyFill="1" applyBorder="1" applyAlignment="1">
      <alignment horizontal="left" vertical="center" wrapText="1"/>
    </xf>
    <xf numFmtId="0" fontId="40" fillId="32" borderId="43" xfId="2" applyFont="1" applyFill="1" applyBorder="1" applyAlignment="1">
      <alignment horizontal="left" vertical="center" wrapText="1"/>
    </xf>
    <xf numFmtId="0" fontId="40" fillId="32" borderId="35" xfId="2" applyFont="1" applyFill="1" applyBorder="1" applyAlignment="1">
      <alignment horizontal="left" vertical="center"/>
    </xf>
    <xf numFmtId="0" fontId="68" fillId="33" borderId="37" xfId="2" applyFont="1" applyFill="1" applyBorder="1" applyAlignment="1">
      <alignment horizontal="left" vertical="center" wrapText="1"/>
    </xf>
    <xf numFmtId="0" fontId="40" fillId="33" borderId="44" xfId="2" applyFont="1" applyFill="1" applyBorder="1" applyAlignment="1">
      <alignment horizontal="left" vertical="center" wrapText="1"/>
    </xf>
    <xf numFmtId="0" fontId="40" fillId="33" borderId="41" xfId="2" applyFont="1" applyFill="1" applyBorder="1" applyAlignment="1">
      <alignment horizontal="left" vertical="center"/>
    </xf>
    <xf numFmtId="0" fontId="40" fillId="33" borderId="35" xfId="2" applyFont="1" applyFill="1" applyBorder="1" applyAlignment="1">
      <alignment horizontal="left" vertical="center"/>
    </xf>
    <xf numFmtId="0" fontId="40" fillId="33" borderId="37" xfId="2" applyFont="1" applyFill="1" applyBorder="1" applyAlignment="1">
      <alignment horizontal="left" vertical="center" wrapText="1"/>
    </xf>
    <xf numFmtId="0" fontId="69" fillId="77" borderId="37" xfId="2" applyFont="1" applyFill="1" applyBorder="1" applyAlignment="1">
      <alignment horizontal="left" vertical="center" wrapText="1"/>
    </xf>
    <xf numFmtId="0" fontId="40" fillId="33" borderId="43" xfId="2" applyFont="1" applyFill="1" applyBorder="1" applyAlignment="1">
      <alignment horizontal="left" wrapText="1"/>
    </xf>
    <xf numFmtId="0" fontId="40" fillId="33" borderId="35" xfId="2" applyFont="1" applyFill="1" applyBorder="1" applyAlignment="1">
      <alignment horizontal="left" vertical="center" wrapText="1"/>
    </xf>
    <xf numFmtId="0" fontId="40" fillId="33" borderId="37" xfId="2" applyFont="1" applyFill="1" applyBorder="1" applyAlignment="1">
      <alignment horizontal="left" vertical="center"/>
    </xf>
    <xf numFmtId="0" fontId="40" fillId="33" borderId="43" xfId="2" applyFont="1" applyFill="1" applyBorder="1" applyAlignment="1">
      <alignment horizontal="left" vertical="center" wrapText="1"/>
    </xf>
    <xf numFmtId="0" fontId="40" fillId="34" borderId="44" xfId="2" applyFont="1" applyFill="1" applyBorder="1" applyAlignment="1">
      <alignment horizontal="left" vertical="center" wrapText="1"/>
    </xf>
    <xf numFmtId="0" fontId="40" fillId="34" borderId="35" xfId="2" applyFont="1" applyFill="1" applyBorder="1" applyAlignment="1">
      <alignment horizontal="left" vertical="center"/>
    </xf>
    <xf numFmtId="0" fontId="40" fillId="34" borderId="37" xfId="2" applyFont="1" applyFill="1" applyBorder="1" applyAlignment="1">
      <alignment horizontal="left" vertical="center" wrapText="1"/>
    </xf>
    <xf numFmtId="0" fontId="69" fillId="78" borderId="37" xfId="2" applyFont="1" applyFill="1" applyBorder="1" applyAlignment="1">
      <alignment horizontal="left" vertical="center" wrapText="1"/>
    </xf>
    <xf numFmtId="0" fontId="40" fillId="34" borderId="43" xfId="2" applyFont="1" applyFill="1" applyBorder="1" applyAlignment="1">
      <alignment horizontal="left" vertical="center" wrapText="1"/>
    </xf>
    <xf numFmtId="0" fontId="40" fillId="34" borderId="35" xfId="2" applyFont="1" applyFill="1" applyBorder="1" applyAlignment="1">
      <alignment horizontal="left" vertical="center" wrapText="1"/>
    </xf>
    <xf numFmtId="0" fontId="40" fillId="34" borderId="37" xfId="2" applyFont="1" applyFill="1" applyBorder="1" applyAlignment="1">
      <alignment horizontal="left" vertical="center"/>
    </xf>
    <xf numFmtId="0" fontId="40" fillId="33" borderId="41" xfId="2" applyFont="1" applyFill="1" applyBorder="1" applyAlignment="1">
      <alignment horizontal="left" vertical="center" wrapText="1"/>
    </xf>
    <xf numFmtId="0" fontId="40" fillId="32" borderId="83" xfId="2" applyFont="1" applyFill="1" applyBorder="1" applyAlignment="1">
      <alignment horizontal="left" vertical="center" wrapText="1"/>
    </xf>
    <xf numFmtId="0" fontId="40" fillId="32" borderId="71" xfId="2" applyFont="1" applyFill="1" applyBorder="1" applyAlignment="1">
      <alignment horizontal="left" vertical="center" wrapText="1"/>
    </xf>
    <xf numFmtId="0" fontId="69" fillId="95" borderId="35" xfId="2" applyFont="1" applyFill="1" applyBorder="1" applyAlignment="1">
      <alignment horizontal="left" vertical="center" wrapText="1"/>
    </xf>
    <xf numFmtId="0" fontId="69" fillId="95" borderId="37" xfId="2" applyFont="1" applyFill="1" applyBorder="1" applyAlignment="1">
      <alignment horizontal="left" vertical="center" wrapText="1"/>
    </xf>
    <xf numFmtId="0" fontId="69" fillId="95" borderId="37" xfId="2" applyFont="1" applyFill="1" applyBorder="1" applyAlignment="1">
      <alignment horizontal="left" vertical="center"/>
    </xf>
    <xf numFmtId="0" fontId="40" fillId="15" borderId="37" xfId="2" applyFont="1" applyFill="1" applyBorder="1" applyAlignment="1">
      <alignment horizontal="left" vertical="center" wrapText="1"/>
    </xf>
    <xf numFmtId="0" fontId="40" fillId="15" borderId="43" xfId="2" applyFont="1" applyFill="1" applyBorder="1" applyAlignment="1">
      <alignment horizontal="left" vertical="center" wrapText="1"/>
    </xf>
    <xf numFmtId="0" fontId="40" fillId="15" borderId="35" xfId="2" applyFont="1" applyFill="1" applyBorder="1" applyAlignment="1">
      <alignment horizontal="left" vertical="center" wrapText="1"/>
    </xf>
    <xf numFmtId="0" fontId="40" fillId="15" borderId="37" xfId="2" applyFont="1" applyFill="1" applyBorder="1" applyAlignment="1">
      <alignment horizontal="left" vertical="center"/>
    </xf>
    <xf numFmtId="0" fontId="40" fillId="15" borderId="35" xfId="2" applyFont="1" applyFill="1" applyBorder="1" applyAlignment="1">
      <alignment horizontal="left" vertical="center"/>
    </xf>
    <xf numFmtId="0" fontId="40" fillId="9" borderId="37" xfId="2" applyFont="1" applyFill="1" applyBorder="1" applyAlignment="1">
      <alignment horizontal="left" vertical="center" wrapText="1"/>
    </xf>
    <xf numFmtId="0" fontId="40" fillId="15" borderId="44" xfId="2" applyFont="1" applyFill="1" applyBorder="1" applyAlignment="1">
      <alignment horizontal="left" vertical="center"/>
    </xf>
    <xf numFmtId="0" fontId="40" fillId="95" borderId="37" xfId="2" applyFont="1" applyFill="1" applyBorder="1" applyAlignment="1">
      <alignment horizontal="left" vertical="center" wrapText="1"/>
    </xf>
    <xf numFmtId="0" fontId="40" fillId="96" borderId="37" xfId="2" applyFont="1" applyFill="1" applyBorder="1" applyAlignment="1">
      <alignment horizontal="center" vertical="center"/>
    </xf>
    <xf numFmtId="0" fontId="40" fillId="94" borderId="37" xfId="2" applyFont="1" applyFill="1" applyBorder="1" applyAlignment="1">
      <alignment horizontal="left" vertical="center" wrapText="1"/>
    </xf>
    <xf numFmtId="0" fontId="40" fillId="96" borderId="37" xfId="2" applyFont="1" applyFill="1" applyBorder="1" applyAlignment="1">
      <alignment horizontal="left" vertical="center" wrapText="1"/>
    </xf>
    <xf numFmtId="0" fontId="40" fillId="95" borderId="37" xfId="2" applyFont="1" applyFill="1" applyBorder="1" applyAlignment="1">
      <alignment horizontal="left" vertical="center"/>
    </xf>
    <xf numFmtId="0" fontId="69" fillId="94" borderId="35" xfId="2" applyFont="1" applyFill="1" applyBorder="1" applyAlignment="1">
      <alignment horizontal="left" vertical="center"/>
    </xf>
    <xf numFmtId="0" fontId="69" fillId="94" borderId="37" xfId="2" applyFont="1" applyFill="1" applyBorder="1" applyAlignment="1">
      <alignment horizontal="left" vertical="center"/>
    </xf>
    <xf numFmtId="0" fontId="69" fillId="94" borderId="37" xfId="2" applyFont="1" applyFill="1" applyBorder="1" applyAlignment="1">
      <alignment horizontal="left" vertical="center" wrapText="1"/>
    </xf>
    <xf numFmtId="0" fontId="40" fillId="17" borderId="37" xfId="2" applyFont="1" applyFill="1" applyBorder="1" applyAlignment="1">
      <alignment horizontal="left" vertical="center" wrapText="1"/>
    </xf>
    <xf numFmtId="0" fontId="40" fillId="17" borderId="43" xfId="2" applyFont="1" applyFill="1" applyBorder="1" applyAlignment="1">
      <alignment horizontal="left" vertical="center" wrapText="1"/>
    </xf>
    <xf numFmtId="0" fontId="40" fillId="17" borderId="35" xfId="2" applyFont="1" applyFill="1" applyBorder="1" applyAlignment="1">
      <alignment horizontal="left" vertical="center" wrapText="1"/>
    </xf>
    <xf numFmtId="0" fontId="40" fillId="13" borderId="37" xfId="2" applyFont="1" applyFill="1" applyBorder="1" applyAlignment="1">
      <alignment horizontal="left" vertical="center" wrapText="1"/>
    </xf>
    <xf numFmtId="0" fontId="40" fillId="17" borderId="44" xfId="2" applyFont="1" applyFill="1" applyBorder="1" applyAlignment="1">
      <alignment horizontal="left" vertical="center"/>
    </xf>
    <xf numFmtId="0" fontId="69" fillId="94" borderId="43" xfId="2" applyFont="1" applyFill="1" applyBorder="1" applyAlignment="1">
      <alignment horizontal="left" vertical="center" wrapText="1"/>
    </xf>
    <xf numFmtId="0" fontId="69" fillId="96" borderId="35" xfId="2" applyFont="1" applyFill="1" applyBorder="1" applyAlignment="1">
      <alignment horizontal="left" vertical="center" wrapText="1"/>
    </xf>
    <xf numFmtId="0" fontId="69" fillId="96" borderId="37" xfId="2" applyFont="1" applyFill="1" applyBorder="1" applyAlignment="1">
      <alignment horizontal="left" vertical="center"/>
    </xf>
    <xf numFmtId="0" fontId="69" fillId="96" borderId="37" xfId="2" applyFont="1" applyFill="1" applyBorder="1" applyAlignment="1">
      <alignment horizontal="left" vertical="center" wrapText="1"/>
    </xf>
    <xf numFmtId="0" fontId="40" fillId="16" borderId="37" xfId="2" applyFont="1" applyFill="1" applyBorder="1" applyAlignment="1">
      <alignment horizontal="left" vertical="center" wrapText="1"/>
    </xf>
    <xf numFmtId="0" fontId="40" fillId="16" borderId="43" xfId="2" applyFont="1" applyFill="1" applyBorder="1" applyAlignment="1">
      <alignment horizontal="left" vertical="center" wrapText="1"/>
    </xf>
    <xf numFmtId="0" fontId="40" fillId="16" borderId="35" xfId="2" applyFont="1" applyFill="1" applyBorder="1" applyAlignment="1">
      <alignment horizontal="left" vertical="center"/>
    </xf>
    <xf numFmtId="0" fontId="40" fillId="16" borderId="35" xfId="2" applyFont="1" applyFill="1" applyBorder="1" applyAlignment="1">
      <alignment horizontal="left" vertical="center" wrapText="1"/>
    </xf>
    <xf numFmtId="0" fontId="40" fillId="16" borderId="44" xfId="2" applyFont="1" applyFill="1" applyBorder="1" applyAlignment="1">
      <alignment horizontal="left" vertical="center"/>
    </xf>
    <xf numFmtId="0" fontId="40" fillId="16" borderId="37" xfId="2" applyFont="1" applyFill="1" applyBorder="1" applyAlignment="1">
      <alignment horizontal="left" vertical="center"/>
    </xf>
    <xf numFmtId="0" fontId="40" fillId="15" borderId="43" xfId="2" applyFont="1" applyFill="1" applyBorder="1" applyAlignment="1">
      <alignment horizontal="left" vertical="center"/>
    </xf>
    <xf numFmtId="0" fontId="40" fillId="15" borderId="37" xfId="2" applyFont="1" applyFill="1" applyBorder="1" applyAlignment="1">
      <alignment horizontal="left" wrapText="1"/>
    </xf>
    <xf numFmtId="0" fontId="40" fillId="15" borderId="43" xfId="2" applyFont="1" applyFill="1" applyBorder="1" applyAlignment="1">
      <alignment horizontal="left" wrapText="1"/>
    </xf>
    <xf numFmtId="0" fontId="40" fillId="15" borderId="44" xfId="2" applyFont="1" applyFill="1" applyBorder="1" applyAlignment="1">
      <alignment horizontal="left" vertical="center" wrapText="1"/>
    </xf>
    <xf numFmtId="0" fontId="40" fillId="19" borderId="35" xfId="2" applyFont="1" applyFill="1" applyBorder="1" applyAlignment="1">
      <alignment horizontal="left" vertical="center"/>
    </xf>
    <xf numFmtId="0" fontId="40" fillId="19" borderId="37" xfId="2" applyFont="1" applyFill="1" applyBorder="1" applyAlignment="1">
      <alignment horizontal="left" vertical="center"/>
    </xf>
    <xf numFmtId="0" fontId="40" fillId="64" borderId="37" xfId="2" applyFont="1" applyFill="1" applyBorder="1" applyAlignment="1">
      <alignment horizontal="left" vertical="center" wrapText="1"/>
    </xf>
    <xf numFmtId="0" fontId="40" fillId="19" borderId="37" xfId="2" applyFont="1" applyFill="1" applyBorder="1" applyAlignment="1">
      <alignment horizontal="left" vertical="center" wrapText="1"/>
    </xf>
    <xf numFmtId="0" fontId="40" fillId="19" borderId="43" xfId="2" applyFont="1" applyFill="1" applyBorder="1" applyAlignment="1">
      <alignment horizontal="left" vertical="center" wrapText="1"/>
    </xf>
    <xf numFmtId="0" fontId="40" fillId="19" borderId="35" xfId="2" applyFont="1" applyFill="1" applyBorder="1" applyAlignment="1">
      <alignment horizontal="left" vertical="center" wrapText="1"/>
    </xf>
    <xf numFmtId="0" fontId="40" fillId="86" borderId="37" xfId="2" applyFont="1" applyFill="1" applyBorder="1" applyAlignment="1">
      <alignment horizontal="left" vertical="center" wrapText="1"/>
    </xf>
    <xf numFmtId="0" fontId="40" fillId="86" borderId="37" xfId="2" applyFont="1" applyFill="1" applyBorder="1" applyAlignment="1">
      <alignment horizontal="left" vertical="center"/>
    </xf>
    <xf numFmtId="0" fontId="40" fillId="20" borderId="35" xfId="2" applyFont="1" applyFill="1" applyBorder="1" applyAlignment="1">
      <alignment horizontal="left" vertical="center" wrapText="1"/>
    </xf>
    <xf numFmtId="0" fontId="69" fillId="87" borderId="37" xfId="2" applyFont="1" applyFill="1" applyBorder="1" applyAlignment="1">
      <alignment horizontal="left" vertical="center" wrapText="1"/>
    </xf>
    <xf numFmtId="0" fontId="70" fillId="20" borderId="37" xfId="2" applyFont="1" applyFill="1" applyBorder="1" applyAlignment="1">
      <alignment horizontal="left" vertical="center" wrapText="1"/>
    </xf>
    <xf numFmtId="0" fontId="40" fillId="20" borderId="37" xfId="2" applyFont="1" applyFill="1" applyBorder="1" applyAlignment="1">
      <alignment horizontal="left" vertical="center" wrapText="1"/>
    </xf>
    <xf numFmtId="0" fontId="40" fillId="66" borderId="37" xfId="2" applyFont="1" applyFill="1" applyBorder="1" applyAlignment="1">
      <alignment horizontal="left" vertical="center" wrapText="1"/>
    </xf>
    <xf numFmtId="0" fontId="40" fillId="20" borderId="37" xfId="2" applyFont="1" applyFill="1" applyBorder="1" applyAlignment="1">
      <alignment horizontal="left" vertical="center"/>
    </xf>
    <xf numFmtId="0" fontId="40" fillId="20" borderId="43" xfId="2" applyFont="1" applyFill="1" applyBorder="1" applyAlignment="1">
      <alignment horizontal="left" vertical="center"/>
    </xf>
    <xf numFmtId="0" fontId="40" fillId="20" borderId="35" xfId="2" applyFont="1" applyFill="1" applyBorder="1" applyAlignment="1">
      <alignment horizontal="left" vertical="center"/>
    </xf>
    <xf numFmtId="0" fontId="69" fillId="87" borderId="37" xfId="2" applyFont="1" applyFill="1" applyBorder="1" applyAlignment="1">
      <alignment horizontal="left" vertical="center"/>
    </xf>
    <xf numFmtId="0" fontId="69" fillId="87" borderId="43" xfId="2" applyFont="1" applyFill="1" applyBorder="1" applyAlignment="1">
      <alignment horizontal="left" vertical="center" wrapText="1"/>
    </xf>
    <xf numFmtId="0" fontId="40" fillId="20" borderId="43" xfId="2" applyFont="1" applyFill="1" applyBorder="1" applyAlignment="1">
      <alignment horizontal="left" vertical="center" wrapText="1"/>
    </xf>
    <xf numFmtId="0" fontId="67" fillId="87" borderId="37" xfId="2" applyFont="1" applyFill="1" applyBorder="1" applyAlignment="1">
      <alignment horizontal="left" vertical="center"/>
    </xf>
    <xf numFmtId="0" fontId="40" fillId="21" borderId="35" xfId="2" applyFont="1" applyFill="1" applyBorder="1" applyAlignment="1">
      <alignment horizontal="left" vertical="center" wrapText="1"/>
    </xf>
    <xf numFmtId="0" fontId="40" fillId="88" borderId="37" xfId="2" applyFont="1" applyFill="1" applyBorder="1" applyAlignment="1">
      <alignment horizontal="left" vertical="center"/>
    </xf>
    <xf numFmtId="0" fontId="40" fillId="88" borderId="37" xfId="2" applyFont="1" applyFill="1" applyBorder="1" applyAlignment="1">
      <alignment horizontal="left" vertical="center" wrapText="1"/>
    </xf>
    <xf numFmtId="0" fontId="40" fillId="21" borderId="37" xfId="2" applyFont="1" applyFill="1" applyBorder="1" applyAlignment="1">
      <alignment horizontal="left" vertical="center" wrapText="1"/>
    </xf>
    <xf numFmtId="0" fontId="40" fillId="56" borderId="37" xfId="2" applyFont="1" applyFill="1" applyBorder="1" applyAlignment="1">
      <alignment horizontal="left" vertical="center" wrapText="1"/>
    </xf>
    <xf numFmtId="0" fontId="40" fillId="21" borderId="43" xfId="2" applyFont="1" applyFill="1" applyBorder="1" applyAlignment="1">
      <alignment horizontal="left" vertical="center" wrapText="1"/>
    </xf>
    <xf numFmtId="0" fontId="40" fillId="21" borderId="37" xfId="2" applyFont="1" applyFill="1" applyBorder="1" applyAlignment="1">
      <alignment horizontal="left" vertical="center"/>
    </xf>
    <xf numFmtId="0" fontId="40" fillId="88" borderId="43" xfId="2" applyFont="1" applyFill="1" applyBorder="1" applyAlignment="1">
      <alignment horizontal="left" vertical="center" wrapText="1"/>
    </xf>
    <xf numFmtId="0" fontId="40" fillId="87" borderId="37" xfId="2" applyFont="1" applyFill="1" applyBorder="1" applyAlignment="1">
      <alignment horizontal="left" vertical="center"/>
    </xf>
    <xf numFmtId="0" fontId="40" fillId="87" borderId="37" xfId="2" applyFont="1" applyFill="1" applyBorder="1" applyAlignment="1">
      <alignment horizontal="left" vertical="center" wrapText="1"/>
    </xf>
    <xf numFmtId="0" fontId="40" fillId="23" borderId="35" xfId="2" applyFont="1" applyFill="1" applyBorder="1" applyAlignment="1">
      <alignment horizontal="left" vertical="center" wrapText="1"/>
    </xf>
    <xf numFmtId="0" fontId="40" fillId="23" borderId="37" xfId="2" applyFont="1" applyFill="1" applyBorder="1" applyAlignment="1">
      <alignment horizontal="left" vertical="center" wrapText="1"/>
    </xf>
    <xf numFmtId="0" fontId="40" fillId="81" borderId="37" xfId="2" applyFont="1" applyFill="1" applyBorder="1" applyAlignment="1">
      <alignment horizontal="left" vertical="center" wrapText="1"/>
    </xf>
    <xf numFmtId="0" fontId="40" fillId="81" borderId="37" xfId="2" applyFont="1" applyFill="1" applyBorder="1" applyAlignment="1">
      <alignment horizontal="left" vertical="center"/>
    </xf>
    <xf numFmtId="0" fontId="40" fillId="81" borderId="43" xfId="2" applyFont="1" applyFill="1" applyBorder="1" applyAlignment="1">
      <alignment horizontal="left" vertical="center" wrapText="1"/>
    </xf>
    <xf numFmtId="0" fontId="40" fillId="23" borderId="35" xfId="2" applyFont="1" applyFill="1" applyBorder="1" applyAlignment="1">
      <alignment horizontal="left" vertical="center"/>
    </xf>
    <xf numFmtId="0" fontId="40" fillId="23" borderId="43" xfId="2" applyFont="1" applyFill="1" applyBorder="1" applyAlignment="1">
      <alignment horizontal="left" vertical="center" wrapText="1"/>
    </xf>
    <xf numFmtId="0" fontId="40" fillId="81" borderId="95" xfId="2" applyFont="1" applyFill="1" applyBorder="1" applyAlignment="1">
      <alignment horizontal="left" vertical="center"/>
    </xf>
    <xf numFmtId="0" fontId="40" fillId="23" borderId="79" xfId="2" applyFont="1" applyFill="1" applyBorder="1" applyAlignment="1">
      <alignment horizontal="left" vertical="center" wrapText="1"/>
    </xf>
    <xf numFmtId="0" fontId="40" fillId="81" borderId="79" xfId="2" applyFont="1" applyFill="1" applyBorder="1" applyAlignment="1">
      <alignment horizontal="left" vertical="center" wrapText="1"/>
    </xf>
    <xf numFmtId="0" fontId="40" fillId="23" borderId="93" xfId="2" applyFont="1" applyFill="1" applyBorder="1" applyAlignment="1">
      <alignment horizontal="left" vertical="center" wrapText="1"/>
    </xf>
    <xf numFmtId="0" fontId="40" fillId="24" borderId="35" xfId="2" applyFont="1" applyFill="1" applyBorder="1" applyAlignment="1">
      <alignment horizontal="left" vertical="center" wrapText="1"/>
    </xf>
    <xf numFmtId="0" fontId="40" fillId="24" borderId="37" xfId="2" applyFont="1" applyFill="1" applyBorder="1" applyAlignment="1">
      <alignment horizontal="left" vertical="center" wrapText="1"/>
    </xf>
    <xf numFmtId="0" fontId="40" fillId="24" borderId="37" xfId="2" applyFont="1" applyFill="1" applyBorder="1" applyAlignment="1">
      <alignment horizontal="left" vertical="center"/>
    </xf>
    <xf numFmtId="0" fontId="40" fillId="82" borderId="43" xfId="2" applyFont="1" applyFill="1" applyBorder="1" applyAlignment="1">
      <alignment horizontal="left" vertical="center" wrapText="1"/>
    </xf>
    <xf numFmtId="0" fontId="40" fillId="82" borderId="37" xfId="2" applyFont="1" applyFill="1" applyBorder="1" applyAlignment="1">
      <alignment horizontal="left" vertical="center" wrapText="1"/>
    </xf>
    <xf numFmtId="0" fontId="40" fillId="24" borderId="43" xfId="2" applyFont="1" applyFill="1" applyBorder="1" applyAlignment="1">
      <alignment horizontal="left" vertical="center" wrapText="1"/>
    </xf>
    <xf numFmtId="0" fontId="40" fillId="82" borderId="95" xfId="2" applyFont="1" applyFill="1" applyBorder="1" applyAlignment="1">
      <alignment horizontal="left" vertical="center" wrapText="1"/>
    </xf>
    <xf numFmtId="0" fontId="40" fillId="24" borderId="79" xfId="2" applyFont="1" applyFill="1" applyBorder="1" applyAlignment="1">
      <alignment horizontal="left" vertical="center" wrapText="1"/>
    </xf>
    <xf numFmtId="0" fontId="40" fillId="24" borderId="93" xfId="2" applyFont="1" applyFill="1" applyBorder="1" applyAlignment="1">
      <alignment horizontal="left" vertical="center" wrapText="1"/>
    </xf>
    <xf numFmtId="0" fontId="40" fillId="25" borderId="35" xfId="2" applyFont="1" applyFill="1" applyBorder="1" applyAlignment="1">
      <alignment horizontal="center" vertical="center" wrapText="1"/>
    </xf>
    <xf numFmtId="0" fontId="40" fillId="25" borderId="37" xfId="2" applyFont="1" applyFill="1" applyBorder="1" applyAlignment="1">
      <alignment horizontal="center" vertical="center" wrapText="1"/>
    </xf>
    <xf numFmtId="0" fontId="40" fillId="25" borderId="37" xfId="2" applyFont="1" applyFill="1" applyBorder="1" applyAlignment="1">
      <alignment horizontal="center" vertical="center"/>
    </xf>
    <xf numFmtId="0" fontId="40" fillId="25" borderId="37" xfId="2" applyFont="1" applyFill="1" applyBorder="1" applyAlignment="1">
      <alignment horizontal="left" vertical="center" wrapText="1"/>
    </xf>
    <xf numFmtId="0" fontId="40" fillId="25" borderId="35" xfId="2" applyFont="1" applyFill="1" applyBorder="1" applyAlignment="1">
      <alignment horizontal="left" vertical="center" wrapText="1"/>
    </xf>
    <xf numFmtId="0" fontId="40" fillId="25" borderId="37" xfId="2" applyFont="1" applyFill="1" applyBorder="1" applyAlignment="1">
      <alignment horizontal="left" vertical="center"/>
    </xf>
    <xf numFmtId="0" fontId="40" fillId="25" borderId="43" xfId="2" applyFont="1" applyFill="1" applyBorder="1" applyAlignment="1">
      <alignment horizontal="left" vertical="center" wrapText="1"/>
    </xf>
    <xf numFmtId="0" fontId="40" fillId="25" borderId="79" xfId="2" applyFont="1" applyFill="1" applyBorder="1" applyAlignment="1">
      <alignment horizontal="left" vertical="center" wrapText="1"/>
    </xf>
    <xf numFmtId="0" fontId="40" fillId="25" borderId="79" xfId="2" applyFont="1" applyFill="1" applyBorder="1" applyAlignment="1">
      <alignment horizontal="left" vertical="center"/>
    </xf>
    <xf numFmtId="0" fontId="40" fillId="25" borderId="93" xfId="2" applyFont="1" applyFill="1" applyBorder="1" applyAlignment="1">
      <alignment horizontal="left" vertical="center" wrapText="1"/>
    </xf>
    <xf numFmtId="0" fontId="40" fillId="85" borderId="37" xfId="2" applyFont="1" applyFill="1" applyBorder="1" applyAlignment="1">
      <alignment horizontal="center" vertical="center"/>
    </xf>
    <xf numFmtId="0" fontId="40" fillId="85" borderId="37" xfId="2" applyFont="1" applyFill="1" applyBorder="1" applyAlignment="1">
      <alignment horizontal="center" vertical="center" wrapText="1"/>
    </xf>
    <xf numFmtId="0" fontId="40" fillId="85" borderId="43" xfId="2" applyFont="1" applyFill="1" applyBorder="1" applyAlignment="1">
      <alignment horizontal="left" vertical="center" wrapText="1"/>
    </xf>
    <xf numFmtId="0" fontId="40" fillId="85" borderId="37" xfId="2" applyFont="1" applyFill="1" applyBorder="1" applyAlignment="1">
      <alignment horizontal="left" vertical="center"/>
    </xf>
    <xf numFmtId="0" fontId="40" fillId="85" borderId="37" xfId="2" applyFont="1" applyFill="1" applyBorder="1" applyAlignment="1">
      <alignment horizontal="left" vertical="center" wrapText="1"/>
    </xf>
    <xf numFmtId="0" fontId="40" fillId="85" borderId="95" xfId="2" applyFont="1" applyFill="1" applyBorder="1" applyAlignment="1">
      <alignment horizontal="left" vertical="center" wrapText="1"/>
    </xf>
    <xf numFmtId="0" fontId="40" fillId="85" borderId="79" xfId="2" applyFont="1" applyFill="1" applyBorder="1" applyAlignment="1">
      <alignment horizontal="left" vertical="center"/>
    </xf>
    <xf numFmtId="0" fontId="40" fillId="24" borderId="35" xfId="2" applyFont="1" applyFill="1" applyBorder="1" applyAlignment="1">
      <alignment horizontal="left" vertical="center"/>
    </xf>
    <xf numFmtId="0" fontId="40" fillId="26" borderId="37" xfId="2" applyFont="1" applyFill="1" applyBorder="1" applyAlignment="1">
      <alignment horizontal="left" vertical="center" wrapText="1"/>
    </xf>
    <xf numFmtId="0" fontId="40" fillId="82" borderId="37" xfId="2" applyFont="1" applyFill="1" applyBorder="1" applyAlignment="1">
      <alignment horizontal="left" vertical="center"/>
    </xf>
    <xf numFmtId="0" fontId="40" fillId="82" borderId="95" xfId="2" applyFont="1" applyFill="1" applyBorder="1" applyAlignment="1">
      <alignment horizontal="left" vertical="center"/>
    </xf>
    <xf numFmtId="0" fontId="40" fillId="24" borderId="79" xfId="2" applyFont="1" applyFill="1" applyBorder="1" applyAlignment="1">
      <alignment horizontal="left" vertical="center"/>
    </xf>
    <xf numFmtId="0" fontId="40" fillId="82" borderId="79" xfId="2" applyFont="1" applyFill="1" applyBorder="1" applyAlignment="1">
      <alignment horizontal="left" vertical="center"/>
    </xf>
    <xf numFmtId="0" fontId="40" fillId="82" borderId="79" xfId="2" applyFont="1" applyFill="1" applyBorder="1" applyAlignment="1">
      <alignment horizontal="left" vertical="center" wrapText="1"/>
    </xf>
    <xf numFmtId="0" fontId="40" fillId="23" borderId="37" xfId="2" applyFont="1" applyFill="1" applyBorder="1" applyAlignment="1">
      <alignment horizontal="left" vertical="center"/>
    </xf>
    <xf numFmtId="0" fontId="40" fillId="36" borderId="37" xfId="2" applyFont="1" applyFill="1" applyBorder="1" applyAlignment="1">
      <alignment horizontal="left" vertical="center" wrapText="1"/>
    </xf>
    <xf numFmtId="0" fontId="40" fillId="23" borderId="79" xfId="2" applyFont="1" applyFill="1" applyBorder="1" applyAlignment="1">
      <alignment horizontal="left" vertical="center"/>
    </xf>
    <xf numFmtId="0" fontId="40" fillId="28" borderId="35" xfId="2" applyFont="1" applyFill="1" applyBorder="1" applyAlignment="1">
      <alignment horizontal="left" vertical="center" wrapText="1"/>
    </xf>
    <xf numFmtId="0" fontId="40" fillId="28" borderId="37" xfId="2" applyFont="1" applyFill="1" applyBorder="1" applyAlignment="1">
      <alignment horizontal="left" vertical="center" wrapText="1"/>
    </xf>
    <xf numFmtId="0" fontId="40" fillId="28" borderId="37" xfId="2" applyFont="1" applyFill="1" applyBorder="1" applyAlignment="1">
      <alignment horizontal="left" vertical="center"/>
    </xf>
    <xf numFmtId="0" fontId="40" fillId="79" borderId="37" xfId="2" applyFont="1" applyFill="1" applyBorder="1" applyAlignment="1">
      <alignment horizontal="left" vertical="center" wrapText="1"/>
    </xf>
    <xf numFmtId="0" fontId="40" fillId="28" borderId="43" xfId="2" applyFont="1" applyFill="1" applyBorder="1" applyAlignment="1">
      <alignment horizontal="left" vertical="center" wrapText="1"/>
    </xf>
    <xf numFmtId="0" fontId="29" fillId="28" borderId="37" xfId="2" applyFont="1" applyFill="1" applyBorder="1" applyAlignment="1">
      <alignment horizontal="left" vertical="center" wrapText="1"/>
    </xf>
    <xf numFmtId="0" fontId="40" fillId="79" borderId="37" xfId="2" applyFont="1" applyFill="1" applyBorder="1" applyAlignment="1">
      <alignment vertical="center" wrapText="1"/>
    </xf>
    <xf numFmtId="0" fontId="40" fillId="28" borderId="43" xfId="2" applyFont="1" applyFill="1" applyBorder="1" applyAlignment="1">
      <alignment vertical="center" wrapText="1"/>
    </xf>
    <xf numFmtId="0" fontId="40" fillId="29" borderId="37" xfId="2" applyFont="1" applyFill="1" applyBorder="1" applyAlignment="1">
      <alignment horizontal="left" vertical="center" wrapText="1"/>
    </xf>
    <xf numFmtId="0" fontId="40" fillId="29" borderId="37" xfId="2" applyFont="1" applyFill="1" applyBorder="1" applyAlignment="1">
      <alignment horizontal="left" vertical="center"/>
    </xf>
    <xf numFmtId="0" fontId="69" fillId="80" borderId="37" xfId="2" applyFont="1" applyFill="1" applyBorder="1" applyAlignment="1">
      <alignment horizontal="left" vertical="center" wrapText="1"/>
    </xf>
    <xf numFmtId="0" fontId="69" fillId="80" borderId="37" xfId="2" applyFont="1" applyFill="1" applyBorder="1" applyAlignment="1">
      <alignment horizontal="left" vertical="center"/>
    </xf>
    <xf numFmtId="0" fontId="40" fillId="29" borderId="43" xfId="2" applyFont="1" applyFill="1" applyBorder="1" applyAlignment="1">
      <alignment horizontal="left" vertical="center" wrapText="1"/>
    </xf>
    <xf numFmtId="0" fontId="40" fillId="29" borderId="35" xfId="2" applyFont="1" applyFill="1" applyBorder="1" applyAlignment="1">
      <alignment horizontal="left" vertical="center" wrapText="1"/>
    </xf>
    <xf numFmtId="0" fontId="70" fillId="80" borderId="37" xfId="2" applyFont="1" applyFill="1" applyBorder="1" applyAlignment="1">
      <alignment horizontal="left" vertical="center" wrapText="1"/>
    </xf>
    <xf numFmtId="0" fontId="69" fillId="80" borderId="37" xfId="2" applyFont="1" applyFill="1" applyBorder="1" applyAlignment="1">
      <alignment vertical="center" wrapText="1"/>
    </xf>
    <xf numFmtId="0" fontId="40" fillId="29" borderId="43" xfId="2" applyFont="1" applyFill="1" applyBorder="1" applyAlignment="1">
      <alignment vertical="center" wrapText="1"/>
    </xf>
    <xf numFmtId="0" fontId="69" fillId="97" borderId="37" xfId="2" applyFont="1" applyFill="1" applyBorder="1" applyAlignment="1">
      <alignment vertical="center" wrapText="1"/>
    </xf>
    <xf numFmtId="0" fontId="70" fillId="97" borderId="37" xfId="2" applyFont="1" applyFill="1" applyBorder="1" applyAlignment="1">
      <alignment vertical="center" wrapText="1"/>
    </xf>
    <xf numFmtId="0" fontId="40" fillId="30" borderId="43" xfId="2" applyFont="1" applyFill="1" applyBorder="1" applyAlignment="1">
      <alignment vertical="center" wrapText="1"/>
    </xf>
    <xf numFmtId="0" fontId="40" fillId="30" borderId="37" xfId="2" applyFont="1" applyFill="1" applyBorder="1" applyAlignment="1">
      <alignment horizontal="left" vertical="center" wrapText="1"/>
    </xf>
    <xf numFmtId="0" fontId="69" fillId="97" borderId="37" xfId="2" applyFont="1" applyFill="1" applyBorder="1" applyAlignment="1">
      <alignment horizontal="left" vertical="center" wrapText="1"/>
    </xf>
    <xf numFmtId="0" fontId="40" fillId="30" borderId="43" xfId="2" applyFont="1" applyFill="1" applyBorder="1" applyAlignment="1">
      <alignment horizontal="left" vertical="center" wrapText="1"/>
    </xf>
    <xf numFmtId="0" fontId="40" fillId="97" borderId="37" xfId="2" applyFont="1" applyFill="1" applyBorder="1" applyAlignment="1">
      <alignment horizontal="left" vertical="center" wrapText="1"/>
    </xf>
    <xf numFmtId="0" fontId="40" fillId="30" borderId="35" xfId="2" applyFont="1" applyFill="1" applyBorder="1" applyAlignment="1">
      <alignment horizontal="left" vertical="center" wrapText="1"/>
    </xf>
    <xf numFmtId="0" fontId="67" fillId="80" borderId="37" xfId="2" applyFont="1" applyFill="1" applyBorder="1" applyAlignment="1">
      <alignment horizontal="left" vertical="center" wrapText="1"/>
    </xf>
    <xf numFmtId="0" fontId="69" fillId="79" borderId="37" xfId="2" applyFont="1" applyFill="1" applyBorder="1" applyAlignment="1">
      <alignment horizontal="left" vertical="center" wrapText="1"/>
    </xf>
    <xf numFmtId="0" fontId="40" fillId="30" borderId="37" xfId="2" applyFont="1" applyFill="1" applyBorder="1" applyAlignment="1">
      <alignment horizontal="left" vertical="center"/>
    </xf>
    <xf numFmtId="0" fontId="40" fillId="29" borderId="35" xfId="2" applyFont="1" applyFill="1" applyBorder="1" applyAlignment="1">
      <alignment horizontal="left" vertical="center"/>
    </xf>
    <xf numFmtId="0" fontId="40" fillId="80" borderId="37" xfId="2" applyFont="1" applyFill="1" applyBorder="1" applyAlignment="1">
      <alignment horizontal="left" vertical="center" wrapText="1"/>
    </xf>
    <xf numFmtId="0" fontId="68" fillId="30" borderId="37" xfId="2" applyFont="1" applyFill="1" applyBorder="1" applyAlignment="1">
      <alignment horizontal="left" vertical="center" wrapText="1"/>
    </xf>
    <xf numFmtId="0" fontId="40" fillId="3" borderId="104" xfId="0" applyFont="1" applyFill="1" applyBorder="1" applyAlignment="1">
      <alignment horizontal="center" vertical="center"/>
    </xf>
    <xf numFmtId="0" fontId="40" fillId="74" borderId="104" xfId="0" applyFont="1" applyFill="1" applyBorder="1" applyAlignment="1">
      <alignment horizontal="center" vertical="center"/>
    </xf>
    <xf numFmtId="0" fontId="57" fillId="4" borderId="19" xfId="0" applyFont="1" applyFill="1" applyBorder="1" applyAlignment="1">
      <alignment horizontal="center" vertical="center" textRotation="255"/>
    </xf>
    <xf numFmtId="0" fontId="57" fillId="4" borderId="22" xfId="0" applyFont="1" applyFill="1" applyBorder="1" applyAlignment="1">
      <alignment horizontal="center" vertical="center" textRotation="255"/>
    </xf>
    <xf numFmtId="0" fontId="57" fillId="4" borderId="66" xfId="0" applyFont="1" applyFill="1" applyBorder="1" applyAlignment="1">
      <alignment horizontal="center" vertical="center" textRotation="255"/>
    </xf>
    <xf numFmtId="0" fontId="57" fillId="4" borderId="20" xfId="0" applyFont="1" applyFill="1" applyBorder="1" applyAlignment="1">
      <alignment horizontal="center" vertical="center" textRotation="255"/>
    </xf>
    <xf numFmtId="0" fontId="40" fillId="4" borderId="104" xfId="0" applyFont="1" applyFill="1" applyBorder="1" applyAlignment="1">
      <alignment horizontal="center" vertical="center"/>
    </xf>
    <xf numFmtId="0" fontId="57" fillId="4" borderId="27" xfId="0" applyFont="1" applyFill="1" applyBorder="1" applyAlignment="1">
      <alignment horizontal="center" vertical="center" textRotation="255"/>
    </xf>
    <xf numFmtId="0" fontId="57" fillId="4" borderId="28" xfId="0" applyFont="1" applyFill="1" applyBorder="1" applyAlignment="1">
      <alignment horizontal="center" vertical="center" textRotation="255"/>
    </xf>
    <xf numFmtId="0" fontId="57" fillId="4" borderId="29" xfId="0" applyFont="1" applyFill="1" applyBorder="1" applyAlignment="1">
      <alignment horizontal="center" vertical="center" textRotation="255"/>
    </xf>
    <xf numFmtId="0" fontId="40" fillId="2" borderId="104" xfId="0" applyFont="1" applyFill="1" applyBorder="1" applyAlignment="1">
      <alignment horizontal="center" vertical="center"/>
    </xf>
    <xf numFmtId="0" fontId="57" fillId="10" borderId="27" xfId="0" applyFont="1" applyFill="1" applyBorder="1" applyAlignment="1">
      <alignment horizontal="center" vertical="center" textRotation="255"/>
    </xf>
    <xf numFmtId="0" fontId="57" fillId="10" borderId="28" xfId="0" applyFont="1" applyFill="1" applyBorder="1" applyAlignment="1">
      <alignment horizontal="center" vertical="center" textRotation="255"/>
    </xf>
    <xf numFmtId="0" fontId="57" fillId="10" borderId="29" xfId="0" applyFont="1" applyFill="1" applyBorder="1" applyAlignment="1">
      <alignment horizontal="center" vertical="center" textRotation="255"/>
    </xf>
    <xf numFmtId="0" fontId="57" fillId="10" borderId="19" xfId="0" applyFont="1" applyFill="1" applyBorder="1" applyAlignment="1">
      <alignment horizontal="center" vertical="center" textRotation="255"/>
    </xf>
    <xf numFmtId="0" fontId="57" fillId="10" borderId="22" xfId="0" applyFont="1" applyFill="1" applyBorder="1" applyAlignment="1">
      <alignment horizontal="center" vertical="center" textRotation="255"/>
    </xf>
    <xf numFmtId="0" fontId="57" fillId="10" borderId="66" xfId="0" applyFont="1" applyFill="1" applyBorder="1" applyAlignment="1">
      <alignment horizontal="center" vertical="center" textRotation="255"/>
    </xf>
    <xf numFmtId="0" fontId="57" fillId="10" borderId="20" xfId="0" applyFont="1" applyFill="1" applyBorder="1" applyAlignment="1">
      <alignment horizontal="center" vertical="center" textRotation="255"/>
    </xf>
    <xf numFmtId="0" fontId="57" fillId="2" borderId="19" xfId="0" applyFont="1" applyFill="1" applyBorder="1" applyAlignment="1">
      <alignment horizontal="center" vertical="center" textRotation="255"/>
    </xf>
    <xf numFmtId="0" fontId="57" fillId="2" borderId="22" xfId="0" applyFont="1" applyFill="1" applyBorder="1" applyAlignment="1">
      <alignment horizontal="center" vertical="center" textRotation="255"/>
    </xf>
    <xf numFmtId="0" fontId="57" fillId="2" borderId="66" xfId="0" applyFont="1" applyFill="1" applyBorder="1" applyAlignment="1">
      <alignment horizontal="center" vertical="center" textRotation="255"/>
    </xf>
    <xf numFmtId="0" fontId="57" fillId="2" borderId="20" xfId="0" applyFont="1" applyFill="1" applyBorder="1" applyAlignment="1">
      <alignment horizontal="center" vertical="center" textRotation="255"/>
    </xf>
    <xf numFmtId="0" fontId="40" fillId="36" borderId="104" xfId="0" applyFont="1" applyFill="1" applyBorder="1" applyAlignment="1">
      <alignment horizontal="center" vertical="center"/>
    </xf>
    <xf numFmtId="0" fontId="40" fillId="5" borderId="104" xfId="0" applyFont="1" applyFill="1" applyBorder="1" applyAlignment="1">
      <alignment horizontal="center" vertical="center"/>
    </xf>
    <xf numFmtId="0" fontId="40" fillId="6" borderId="104" xfId="0" applyFont="1" applyFill="1" applyBorder="1" applyAlignment="1">
      <alignment horizontal="center" vertical="center"/>
    </xf>
    <xf numFmtId="0" fontId="57" fillId="2" borderId="27" xfId="0" applyFont="1" applyFill="1" applyBorder="1" applyAlignment="1">
      <alignment horizontal="center" vertical="center" textRotation="255"/>
    </xf>
    <xf numFmtId="0" fontId="57" fillId="2" borderId="28" xfId="0" applyFont="1" applyFill="1" applyBorder="1" applyAlignment="1">
      <alignment horizontal="center" vertical="center" textRotation="255"/>
    </xf>
    <xf numFmtId="0" fontId="57" fillId="2" borderId="29" xfId="0" applyFont="1" applyFill="1" applyBorder="1" applyAlignment="1">
      <alignment horizontal="center" vertical="center" textRotation="255"/>
    </xf>
    <xf numFmtId="0" fontId="40" fillId="10" borderId="104" xfId="0" applyFont="1" applyFill="1" applyBorder="1" applyAlignment="1">
      <alignment horizontal="center" vertical="center"/>
    </xf>
    <xf numFmtId="0" fontId="40" fillId="11" borderId="104" xfId="0" applyFont="1" applyFill="1" applyBorder="1" applyAlignment="1">
      <alignment horizontal="center" vertical="center"/>
    </xf>
    <xf numFmtId="0" fontId="57" fillId="36" borderId="27" xfId="0" applyFont="1" applyFill="1" applyBorder="1" applyAlignment="1">
      <alignment horizontal="center" vertical="center" textRotation="255"/>
    </xf>
    <xf numFmtId="0" fontId="57" fillId="36" borderId="28" xfId="0" applyFont="1" applyFill="1" applyBorder="1" applyAlignment="1">
      <alignment horizontal="center" vertical="center" textRotation="255"/>
    </xf>
    <xf numFmtId="0" fontId="57" fillId="36" borderId="29" xfId="0" applyFont="1" applyFill="1" applyBorder="1" applyAlignment="1">
      <alignment horizontal="center" vertical="center" textRotation="255"/>
    </xf>
    <xf numFmtId="0" fontId="57" fillId="36" borderId="19" xfId="0" applyFont="1" applyFill="1" applyBorder="1" applyAlignment="1">
      <alignment horizontal="center" vertical="center" textRotation="255"/>
    </xf>
    <xf numFmtId="0" fontId="57" fillId="36" borderId="22" xfId="0" applyFont="1" applyFill="1" applyBorder="1" applyAlignment="1">
      <alignment horizontal="center" vertical="center" textRotation="255"/>
    </xf>
    <xf numFmtId="0" fontId="57" fillId="36" borderId="66" xfId="0" applyFont="1" applyFill="1" applyBorder="1" applyAlignment="1">
      <alignment horizontal="center" vertical="center" textRotation="255"/>
    </xf>
    <xf numFmtId="0" fontId="57" fillId="36" borderId="20" xfId="0" applyFont="1" applyFill="1" applyBorder="1" applyAlignment="1">
      <alignment horizontal="center" vertical="center" textRotation="255"/>
    </xf>
    <xf numFmtId="0" fontId="40" fillId="26" borderId="105" xfId="0" applyFont="1" applyFill="1" applyBorder="1" applyAlignment="1">
      <alignment horizontal="center" vertical="center"/>
    </xf>
    <xf numFmtId="0" fontId="40" fillId="26" borderId="106" xfId="0" applyFont="1" applyFill="1" applyBorder="1" applyAlignment="1">
      <alignment horizontal="center" vertical="center"/>
    </xf>
    <xf numFmtId="0" fontId="40" fillId="75" borderId="105" xfId="0" applyFont="1" applyFill="1" applyBorder="1" applyAlignment="1">
      <alignment horizontal="center" vertical="center"/>
    </xf>
    <xf numFmtId="0" fontId="40" fillId="75" borderId="106" xfId="0" applyFont="1" applyFill="1" applyBorder="1" applyAlignment="1">
      <alignment horizontal="center" vertical="center"/>
    </xf>
    <xf numFmtId="0" fontId="40" fillId="36" borderId="105" xfId="0" applyFont="1" applyFill="1" applyBorder="1" applyAlignment="1">
      <alignment horizontal="center" vertical="center"/>
    </xf>
    <xf numFmtId="0" fontId="40" fillId="36" borderId="106" xfId="0" applyFont="1" applyFill="1" applyBorder="1" applyAlignment="1">
      <alignment horizontal="center" vertical="center"/>
    </xf>
    <xf numFmtId="0" fontId="43" fillId="31" borderId="31" xfId="2" applyFont="1" applyFill="1" applyBorder="1" applyAlignment="1">
      <alignment horizontal="center" vertical="center" textRotation="90"/>
    </xf>
    <xf numFmtId="0" fontId="43" fillId="31" borderId="52" xfId="2" applyFont="1" applyFill="1" applyBorder="1" applyAlignment="1">
      <alignment horizontal="center" vertical="center" textRotation="90"/>
    </xf>
    <xf numFmtId="0" fontId="44" fillId="3" borderId="52" xfId="0" applyFont="1" applyFill="1" applyBorder="1" applyAlignment="1">
      <alignment horizontal="center" vertical="center" textRotation="90"/>
    </xf>
    <xf numFmtId="0" fontId="44" fillId="3" borderId="53" xfId="0" applyFont="1" applyFill="1" applyBorder="1" applyAlignment="1">
      <alignment horizontal="center" vertical="center" textRotation="90"/>
    </xf>
    <xf numFmtId="0" fontId="43" fillId="31" borderId="53" xfId="2" applyFont="1" applyFill="1" applyBorder="1" applyAlignment="1">
      <alignment horizontal="center" vertical="center" textRotation="90"/>
    </xf>
    <xf numFmtId="0" fontId="43" fillId="31" borderId="70" xfId="2" applyFont="1" applyFill="1" applyBorder="1" applyAlignment="1">
      <alignment horizontal="center" vertical="center" textRotation="90"/>
    </xf>
    <xf numFmtId="0" fontId="43" fillId="31" borderId="72" xfId="2" applyFont="1" applyFill="1" applyBorder="1" applyAlignment="1">
      <alignment horizontal="center" vertical="center" textRotation="90"/>
    </xf>
    <xf numFmtId="0" fontId="43" fillId="31" borderId="74" xfId="2" applyFont="1" applyFill="1" applyBorder="1" applyAlignment="1">
      <alignment horizontal="center" vertical="center" textRotation="90"/>
    </xf>
    <xf numFmtId="0" fontId="44" fillId="3" borderId="72" xfId="0" applyFont="1" applyFill="1" applyBorder="1" applyAlignment="1">
      <alignment horizontal="center" vertical="center" textRotation="90"/>
    </xf>
    <xf numFmtId="0" fontId="44" fillId="3" borderId="74" xfId="0" applyFont="1" applyFill="1" applyBorder="1" applyAlignment="1">
      <alignment horizontal="center" vertical="center" textRotation="90"/>
    </xf>
    <xf numFmtId="0" fontId="43" fillId="31" borderId="31" xfId="2" applyFont="1" applyFill="1" applyBorder="1" applyAlignment="1">
      <alignment horizontal="center" vertical="center" textRotation="180"/>
    </xf>
    <xf numFmtId="0" fontId="43" fillId="31" borderId="52" xfId="2" applyFont="1" applyFill="1" applyBorder="1" applyAlignment="1">
      <alignment horizontal="center" vertical="center" textRotation="180"/>
    </xf>
    <xf numFmtId="0" fontId="44" fillId="3" borderId="52" xfId="0" applyFont="1" applyFill="1" applyBorder="1" applyAlignment="1">
      <alignment horizontal="center" vertical="center" textRotation="180"/>
    </xf>
    <xf numFmtId="0" fontId="44" fillId="3" borderId="53" xfId="0" applyFont="1" applyFill="1" applyBorder="1" applyAlignment="1">
      <alignment horizontal="center" vertical="center" textRotation="180"/>
    </xf>
    <xf numFmtId="0" fontId="43" fillId="31" borderId="53" xfId="2" applyFont="1" applyFill="1" applyBorder="1" applyAlignment="1">
      <alignment horizontal="center" vertical="center" textRotation="180"/>
    </xf>
    <xf numFmtId="0" fontId="43" fillId="31" borderId="70" xfId="2" applyFont="1" applyFill="1" applyBorder="1" applyAlignment="1">
      <alignment horizontal="center" vertical="center" textRotation="180"/>
    </xf>
    <xf numFmtId="0" fontId="43" fillId="31" borderId="72" xfId="2" applyFont="1" applyFill="1" applyBorder="1" applyAlignment="1">
      <alignment horizontal="center" vertical="center" textRotation="180"/>
    </xf>
    <xf numFmtId="0" fontId="43" fillId="31" borderId="74" xfId="2" applyFont="1" applyFill="1" applyBorder="1" applyAlignment="1">
      <alignment horizontal="center" vertical="center" textRotation="180"/>
    </xf>
    <xf numFmtId="0" fontId="44" fillId="3" borderId="72" xfId="0" applyFont="1" applyFill="1" applyBorder="1" applyAlignment="1">
      <alignment horizontal="center" vertical="center" textRotation="180"/>
    </xf>
    <xf numFmtId="0" fontId="44" fillId="3" borderId="74" xfId="0" applyFont="1" applyFill="1" applyBorder="1" applyAlignment="1">
      <alignment horizontal="center" vertical="center" textRotation="180"/>
    </xf>
    <xf numFmtId="0" fontId="43" fillId="22" borderId="31" xfId="2" applyFont="1" applyFill="1" applyBorder="1" applyAlignment="1">
      <alignment horizontal="center" vertical="center" textRotation="180"/>
    </xf>
    <xf numFmtId="0" fontId="43" fillId="22" borderId="52" xfId="2" applyFont="1" applyFill="1" applyBorder="1" applyAlignment="1">
      <alignment horizontal="center" vertical="center" textRotation="180"/>
    </xf>
    <xf numFmtId="0" fontId="43" fillId="22" borderId="53" xfId="2" applyFont="1" applyFill="1" applyBorder="1" applyAlignment="1">
      <alignment horizontal="center" vertical="center" textRotation="180"/>
    </xf>
    <xf numFmtId="0" fontId="43" fillId="27" borderId="31" xfId="2" applyFont="1" applyFill="1" applyBorder="1" applyAlignment="1">
      <alignment horizontal="center" vertical="center" textRotation="90"/>
    </xf>
    <xf numFmtId="0" fontId="43" fillId="27" borderId="52" xfId="2" applyFont="1" applyFill="1" applyBorder="1" applyAlignment="1">
      <alignment horizontal="center" vertical="center" textRotation="90"/>
    </xf>
    <xf numFmtId="0" fontId="44" fillId="35" borderId="52" xfId="0" applyFont="1" applyFill="1" applyBorder="1" applyAlignment="1">
      <alignment horizontal="center" vertical="center" textRotation="90"/>
    </xf>
    <xf numFmtId="0" fontId="44" fillId="35" borderId="53" xfId="0" applyFont="1" applyFill="1" applyBorder="1" applyAlignment="1">
      <alignment horizontal="center" vertical="center" textRotation="90"/>
    </xf>
    <xf numFmtId="0" fontId="43" fillId="27" borderId="34" xfId="2" applyFont="1" applyFill="1" applyBorder="1" applyAlignment="1">
      <alignment horizontal="center" vertical="center" textRotation="180"/>
    </xf>
    <xf numFmtId="0" fontId="43" fillId="27" borderId="36" xfId="2" applyFont="1" applyFill="1" applyBorder="1" applyAlignment="1">
      <alignment horizontal="center" vertical="center" textRotation="180"/>
    </xf>
    <xf numFmtId="0" fontId="44" fillId="35" borderId="36" xfId="0" applyFont="1" applyFill="1" applyBorder="1" applyAlignment="1">
      <alignment horizontal="center" vertical="center" textRotation="180"/>
    </xf>
    <xf numFmtId="0" fontId="44" fillId="35" borderId="42" xfId="0" applyFont="1" applyFill="1" applyBorder="1" applyAlignment="1">
      <alignment horizontal="center" vertical="center" textRotation="180"/>
    </xf>
    <xf numFmtId="0" fontId="41" fillId="32" borderId="33" xfId="2" applyFont="1" applyFill="1" applyBorder="1" applyAlignment="1">
      <alignment horizontal="center" vertical="center"/>
    </xf>
    <xf numFmtId="0" fontId="41" fillId="33" borderId="33" xfId="2" applyFont="1" applyFill="1" applyBorder="1" applyAlignment="1">
      <alignment horizontal="center" vertical="center"/>
    </xf>
    <xf numFmtId="0" fontId="41" fillId="34" borderId="33" xfId="2" applyFont="1" applyFill="1" applyBorder="1" applyAlignment="1">
      <alignment horizontal="center" vertical="center"/>
    </xf>
    <xf numFmtId="0" fontId="43" fillId="22" borderId="34" xfId="2" applyFont="1" applyFill="1" applyBorder="1" applyAlignment="1">
      <alignment horizontal="center" vertical="center" textRotation="180"/>
    </xf>
    <xf numFmtId="0" fontId="43" fillId="22" borderId="36" xfId="2" applyFont="1" applyFill="1" applyBorder="1" applyAlignment="1">
      <alignment horizontal="center" vertical="center" textRotation="180"/>
    </xf>
    <xf numFmtId="0" fontId="43" fillId="22" borderId="42" xfId="2" applyFont="1" applyFill="1" applyBorder="1" applyAlignment="1">
      <alignment horizontal="center" vertical="center" textRotation="180"/>
    </xf>
    <xf numFmtId="0" fontId="43" fillId="27" borderId="70" xfId="2" applyFont="1" applyFill="1" applyBorder="1" applyAlignment="1">
      <alignment horizontal="center" vertical="center" textRotation="90"/>
    </xf>
    <xf numFmtId="0" fontId="43" fillId="27" borderId="72" xfId="2" applyFont="1" applyFill="1" applyBorder="1" applyAlignment="1">
      <alignment horizontal="center" vertical="center" textRotation="90"/>
    </xf>
    <xf numFmtId="0" fontId="44" fillId="35" borderId="72" xfId="0" applyFont="1" applyFill="1" applyBorder="1" applyAlignment="1">
      <alignment horizontal="center" vertical="center" textRotation="90"/>
    </xf>
    <xf numFmtId="0" fontId="44" fillId="35" borderId="74" xfId="0" applyFont="1" applyFill="1" applyBorder="1" applyAlignment="1">
      <alignment horizontal="center" vertical="center" textRotation="90"/>
    </xf>
    <xf numFmtId="0" fontId="40" fillId="14" borderId="31" xfId="2" applyFont="1" applyFill="1" applyBorder="1" applyAlignment="1">
      <alignment horizontal="center" vertical="center" textRotation="90"/>
    </xf>
    <xf numFmtId="0" fontId="40" fillId="14" borderId="52" xfId="2" applyFont="1" applyFill="1" applyBorder="1" applyAlignment="1">
      <alignment horizontal="center" vertical="center" textRotation="90"/>
    </xf>
    <xf numFmtId="0" fontId="40" fillId="14" borderId="53" xfId="2" applyFont="1" applyFill="1" applyBorder="1" applyAlignment="1">
      <alignment horizontal="center" vertical="center" textRotation="90"/>
    </xf>
    <xf numFmtId="0" fontId="43" fillId="14" borderId="34" xfId="2" applyFont="1" applyFill="1" applyBorder="1" applyAlignment="1">
      <alignment horizontal="center" vertical="center" textRotation="180"/>
    </xf>
    <xf numFmtId="0" fontId="43" fillId="14" borderId="36" xfId="2" applyFont="1" applyFill="1" applyBorder="1" applyAlignment="1">
      <alignment horizontal="center" vertical="center" textRotation="180"/>
    </xf>
    <xf numFmtId="0" fontId="43" fillId="14" borderId="42" xfId="2" applyFont="1" applyFill="1" applyBorder="1" applyAlignment="1">
      <alignment horizontal="center" vertical="center" textRotation="180"/>
    </xf>
    <xf numFmtId="0" fontId="43" fillId="18" borderId="31" xfId="2" applyFont="1" applyFill="1" applyBorder="1" applyAlignment="1">
      <alignment horizontal="center" vertical="center" textRotation="90"/>
    </xf>
    <xf numFmtId="0" fontId="43" fillId="18" borderId="52" xfId="2" applyFont="1" applyFill="1" applyBorder="1" applyAlignment="1">
      <alignment horizontal="center" vertical="center" textRotation="90"/>
    </xf>
    <xf numFmtId="0" fontId="43" fillId="18" borderId="53" xfId="2" applyFont="1" applyFill="1" applyBorder="1" applyAlignment="1">
      <alignment horizontal="center" vertical="center" textRotation="90"/>
    </xf>
    <xf numFmtId="0" fontId="43" fillId="18" borderId="34" xfId="2" applyFont="1" applyFill="1" applyBorder="1" applyAlignment="1">
      <alignment horizontal="center" vertical="center" textRotation="180"/>
    </xf>
    <xf numFmtId="0" fontId="43" fillId="18" borderId="36" xfId="2" applyFont="1" applyFill="1" applyBorder="1" applyAlignment="1">
      <alignment horizontal="center" vertical="center" textRotation="180"/>
    </xf>
    <xf numFmtId="0" fontId="43" fillId="18" borderId="42" xfId="2" applyFont="1" applyFill="1" applyBorder="1" applyAlignment="1">
      <alignment horizontal="center" vertical="center" textRotation="180"/>
    </xf>
    <xf numFmtId="0" fontId="43" fillId="22" borderId="31" xfId="2" applyFont="1" applyFill="1" applyBorder="1" applyAlignment="1">
      <alignment horizontal="center" vertical="center" textRotation="90"/>
    </xf>
    <xf numFmtId="0" fontId="43" fillId="22" borderId="52" xfId="2" applyFont="1" applyFill="1" applyBorder="1" applyAlignment="1">
      <alignment horizontal="center" vertical="center" textRotation="90"/>
    </xf>
    <xf numFmtId="0" fontId="43" fillId="22" borderId="53" xfId="2" applyFont="1" applyFill="1" applyBorder="1" applyAlignment="1">
      <alignment horizontal="center" vertical="center" textRotation="90"/>
    </xf>
    <xf numFmtId="0" fontId="43" fillId="27" borderId="53" xfId="2" applyFont="1" applyFill="1" applyBorder="1" applyAlignment="1">
      <alignment horizontal="center" vertical="center" textRotation="90"/>
    </xf>
    <xf numFmtId="0" fontId="43" fillId="18" borderId="70" xfId="2" applyFont="1" applyFill="1" applyBorder="1" applyAlignment="1">
      <alignment horizontal="center" vertical="center" textRotation="90"/>
    </xf>
    <xf numFmtId="0" fontId="43" fillId="18" borderId="72" xfId="2" applyFont="1" applyFill="1" applyBorder="1" applyAlignment="1">
      <alignment horizontal="center" vertical="center" textRotation="90"/>
    </xf>
    <xf numFmtId="0" fontId="43" fillId="18" borderId="74" xfId="2" applyFont="1" applyFill="1" applyBorder="1" applyAlignment="1">
      <alignment horizontal="center" vertical="center" textRotation="90"/>
    </xf>
    <xf numFmtId="0" fontId="43" fillId="22" borderId="70" xfId="2" applyFont="1" applyFill="1" applyBorder="1" applyAlignment="1">
      <alignment horizontal="center" vertical="center" textRotation="90"/>
    </xf>
    <xf numFmtId="0" fontId="43" fillId="22" borderId="72" xfId="2" applyFont="1" applyFill="1" applyBorder="1" applyAlignment="1">
      <alignment horizontal="center" vertical="center" textRotation="90"/>
    </xf>
    <xf numFmtId="0" fontId="43" fillId="22" borderId="74" xfId="2" applyFont="1" applyFill="1" applyBorder="1" applyAlignment="1">
      <alignment horizontal="center" vertical="center" textRotation="90"/>
    </xf>
    <xf numFmtId="0" fontId="43" fillId="14" borderId="31" xfId="2" applyFont="1" applyFill="1" applyBorder="1" applyAlignment="1">
      <alignment horizontal="center" vertical="center" textRotation="180"/>
    </xf>
    <xf numFmtId="0" fontId="43" fillId="14" borderId="52" xfId="2" applyFont="1" applyFill="1" applyBorder="1" applyAlignment="1">
      <alignment horizontal="center" vertical="center" textRotation="180"/>
    </xf>
    <xf numFmtId="0" fontId="43" fillId="14" borderId="53" xfId="2" applyFont="1" applyFill="1" applyBorder="1" applyAlignment="1">
      <alignment horizontal="center" vertical="center" textRotation="180"/>
    </xf>
    <xf numFmtId="0" fontId="43" fillId="18" borderId="31" xfId="2" applyFont="1" applyFill="1" applyBorder="1" applyAlignment="1">
      <alignment horizontal="center" vertical="center" textRotation="180"/>
    </xf>
    <xf numFmtId="0" fontId="43" fillId="18" borderId="52" xfId="2" applyFont="1" applyFill="1" applyBorder="1" applyAlignment="1">
      <alignment horizontal="center" vertical="center" textRotation="180"/>
    </xf>
    <xf numFmtId="0" fontId="43" fillId="18" borderId="53" xfId="2" applyFont="1" applyFill="1" applyBorder="1" applyAlignment="1">
      <alignment horizontal="center" vertical="center" textRotation="180"/>
    </xf>
    <xf numFmtId="0" fontId="46" fillId="22" borderId="31" xfId="2" applyFont="1" applyFill="1" applyBorder="1" applyAlignment="1">
      <alignment horizontal="center" vertical="center" textRotation="180"/>
    </xf>
    <xf numFmtId="0" fontId="46" fillId="22" borderId="52" xfId="2" applyFont="1" applyFill="1" applyBorder="1" applyAlignment="1">
      <alignment horizontal="center" vertical="center" textRotation="180"/>
    </xf>
    <xf numFmtId="0" fontId="46" fillId="22" borderId="53" xfId="2" applyFont="1" applyFill="1" applyBorder="1" applyAlignment="1">
      <alignment horizontal="center" vertical="center" textRotation="180"/>
    </xf>
    <xf numFmtId="0" fontId="41" fillId="28" borderId="51" xfId="2" applyFont="1" applyFill="1" applyBorder="1" applyAlignment="1">
      <alignment horizontal="center" vertical="center"/>
    </xf>
    <xf numFmtId="0" fontId="41" fillId="28" borderId="54" xfId="2" applyFont="1" applyFill="1" applyBorder="1" applyAlignment="1">
      <alignment horizontal="center" vertical="center"/>
    </xf>
    <xf numFmtId="0" fontId="41" fillId="24" borderId="51" xfId="2" applyFont="1" applyFill="1" applyBorder="1" applyAlignment="1">
      <alignment horizontal="center" vertical="center"/>
    </xf>
    <xf numFmtId="0" fontId="41" fillId="24" borderId="54" xfId="2" applyFont="1" applyFill="1" applyBorder="1" applyAlignment="1">
      <alignment horizontal="center" vertical="center"/>
    </xf>
    <xf numFmtId="0" fontId="41" fillId="23" borderId="51" xfId="2" applyFont="1" applyFill="1" applyBorder="1" applyAlignment="1">
      <alignment horizontal="center" vertical="center"/>
    </xf>
    <xf numFmtId="0" fontId="41" fillId="23" borderId="54" xfId="2" applyFont="1" applyFill="1" applyBorder="1" applyAlignment="1">
      <alignment horizontal="center" vertical="center"/>
    </xf>
    <xf numFmtId="0" fontId="41" fillId="28" borderId="55" xfId="2" applyFont="1" applyFill="1" applyBorder="1" applyAlignment="1">
      <alignment horizontal="center" vertical="center"/>
    </xf>
    <xf numFmtId="0" fontId="41" fillId="29" borderId="51" xfId="2" applyFont="1" applyFill="1" applyBorder="1" applyAlignment="1">
      <alignment horizontal="center" vertical="center"/>
    </xf>
    <xf numFmtId="0" fontId="41" fillId="29" borderId="54" xfId="2" applyFont="1" applyFill="1" applyBorder="1" applyAlignment="1">
      <alignment horizontal="center" vertical="center"/>
    </xf>
    <xf numFmtId="0" fontId="41" fillId="30" borderId="70" xfId="2" applyFont="1" applyFill="1" applyBorder="1" applyAlignment="1">
      <alignment horizontal="center" vertical="center"/>
    </xf>
    <xf numFmtId="0" fontId="41" fillId="30" borderId="34" xfId="2" applyFont="1" applyFill="1" applyBorder="1" applyAlignment="1">
      <alignment horizontal="center" vertical="center"/>
    </xf>
    <xf numFmtId="0" fontId="41" fillId="20" borderId="51" xfId="2" applyFont="1" applyFill="1" applyBorder="1" applyAlignment="1">
      <alignment horizontal="center" vertical="center"/>
    </xf>
    <xf numFmtId="0" fontId="41" fillId="20" borderId="54" xfId="2" applyFont="1" applyFill="1" applyBorder="1" applyAlignment="1">
      <alignment horizontal="center" vertical="center"/>
    </xf>
    <xf numFmtId="0" fontId="41" fillId="21" borderId="51" xfId="2" applyFont="1" applyFill="1" applyBorder="1" applyAlignment="1">
      <alignment horizontal="center" vertical="center"/>
    </xf>
    <xf numFmtId="0" fontId="41" fillId="21" borderId="54" xfId="2" applyFont="1" applyFill="1" applyBorder="1" applyAlignment="1">
      <alignment horizontal="center" vertical="center"/>
    </xf>
    <xf numFmtId="0" fontId="41" fillId="25" borderId="51" xfId="2" applyFont="1" applyFill="1" applyBorder="1" applyAlignment="1">
      <alignment horizontal="center" vertical="center"/>
    </xf>
    <xf numFmtId="0" fontId="41" fillId="25" borderId="54" xfId="2" applyFont="1" applyFill="1" applyBorder="1" applyAlignment="1">
      <alignment horizontal="center" vertical="center"/>
    </xf>
    <xf numFmtId="0" fontId="41" fillId="15" borderId="51" xfId="2" applyFont="1" applyFill="1" applyBorder="1" applyAlignment="1">
      <alignment horizontal="center" vertical="center"/>
    </xf>
    <xf numFmtId="0" fontId="41" fillId="15" borderId="54" xfId="2" applyFont="1" applyFill="1" applyBorder="1" applyAlignment="1">
      <alignment horizontal="center" vertical="center"/>
    </xf>
    <xf numFmtId="0" fontId="41" fillId="16" borderId="51" xfId="2" applyFont="1" applyFill="1" applyBorder="1" applyAlignment="1">
      <alignment horizontal="center" vertical="center"/>
    </xf>
    <xf numFmtId="0" fontId="41" fillId="16" borderId="54" xfId="2" applyFont="1" applyFill="1" applyBorder="1" applyAlignment="1">
      <alignment horizontal="center" vertical="center"/>
    </xf>
    <xf numFmtId="0" fontId="41" fillId="17" borderId="51" xfId="2" applyFont="1" applyFill="1" applyBorder="1" applyAlignment="1">
      <alignment horizontal="center" vertical="center"/>
    </xf>
    <xf numFmtId="0" fontId="41" fillId="17" borderId="54" xfId="2" applyFont="1" applyFill="1" applyBorder="1" applyAlignment="1">
      <alignment horizontal="center" vertical="center"/>
    </xf>
    <xf numFmtId="0" fontId="41" fillId="16" borderId="33" xfId="2" applyFont="1" applyFill="1" applyBorder="1" applyAlignment="1">
      <alignment horizontal="center" vertical="center"/>
    </xf>
    <xf numFmtId="0" fontId="41" fillId="15" borderId="33" xfId="2" applyFont="1" applyFill="1" applyBorder="1" applyAlignment="1">
      <alignment horizontal="center" vertical="center"/>
    </xf>
    <xf numFmtId="0" fontId="41" fillId="15" borderId="55" xfId="2" applyFont="1" applyFill="1" applyBorder="1" applyAlignment="1">
      <alignment horizontal="center" vertical="center"/>
    </xf>
    <xf numFmtId="0" fontId="41" fillId="19" borderId="51" xfId="2" applyFont="1" applyFill="1" applyBorder="1" applyAlignment="1">
      <alignment horizontal="center" vertical="center"/>
    </xf>
    <xf numFmtId="0" fontId="41" fillId="19" borderId="54" xfId="2" applyFont="1" applyFill="1" applyBorder="1" applyAlignment="1">
      <alignment horizontal="center" vertical="center"/>
    </xf>
    <xf numFmtId="0" fontId="34" fillId="11" borderId="13" xfId="0" applyFont="1" applyFill="1" applyBorder="1" applyAlignment="1">
      <alignment horizontal="center" vertical="center" wrapText="1"/>
    </xf>
    <xf numFmtId="0" fontId="34" fillId="11" borderId="25" xfId="0" applyFont="1" applyFill="1" applyBorder="1" applyAlignment="1">
      <alignment horizontal="center" vertical="center" wrapText="1"/>
    </xf>
    <xf numFmtId="0" fontId="62" fillId="80" borderId="116" xfId="0" applyFont="1" applyFill="1" applyBorder="1" applyAlignment="1">
      <alignment horizontal="center" wrapText="1"/>
    </xf>
    <xf numFmtId="0" fontId="34" fillId="10" borderId="13" xfId="0" applyFont="1" applyFill="1" applyBorder="1" applyAlignment="1">
      <alignment horizontal="center" vertical="center" wrapText="1"/>
    </xf>
    <xf numFmtId="0" fontId="34" fillId="10" borderId="25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34" fillId="11" borderId="3" xfId="0" applyFont="1" applyFill="1" applyBorder="1" applyAlignment="1">
      <alignment horizontal="center" vertical="center" wrapText="1"/>
    </xf>
    <xf numFmtId="0" fontId="62" fillId="80" borderId="107" xfId="0" applyFont="1" applyFill="1" applyBorder="1" applyAlignment="1">
      <alignment horizontal="center" wrapText="1"/>
    </xf>
    <xf numFmtId="0" fontId="62" fillId="79" borderId="107" xfId="0" applyFont="1" applyFill="1" applyBorder="1" applyAlignment="1">
      <alignment horizontal="center" wrapText="1"/>
    </xf>
    <xf numFmtId="0" fontId="34" fillId="10" borderId="11" xfId="0" applyFont="1" applyFill="1" applyBorder="1" applyAlignment="1">
      <alignment horizontal="center" vertical="center" wrapText="1"/>
    </xf>
    <xf numFmtId="0" fontId="34" fillId="10" borderId="63" xfId="0" applyFont="1" applyFill="1" applyBorder="1" applyAlignment="1">
      <alignment horizontal="center" vertical="center" wrapText="1"/>
    </xf>
    <xf numFmtId="0" fontId="34" fillId="10" borderId="65" xfId="0" applyFont="1" applyFill="1" applyBorder="1" applyAlignment="1">
      <alignment horizontal="center" vertical="center" wrapText="1"/>
    </xf>
    <xf numFmtId="0" fontId="34" fillId="10" borderId="67" xfId="0" applyFont="1" applyFill="1" applyBorder="1" applyAlignment="1">
      <alignment horizontal="center" vertical="center" wrapText="1"/>
    </xf>
    <xf numFmtId="0" fontId="34" fillId="11" borderId="11" xfId="0" applyFont="1" applyFill="1" applyBorder="1" applyAlignment="1">
      <alignment horizontal="center" vertical="center" wrapText="1"/>
    </xf>
    <xf numFmtId="0" fontId="34" fillId="11" borderId="6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0" fillId="10" borderId="10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62" fillId="80" borderId="119" xfId="0" applyFont="1" applyFill="1" applyBorder="1" applyAlignment="1">
      <alignment horizontal="center" wrapText="1"/>
    </xf>
    <xf numFmtId="0" fontId="34" fillId="11" borderId="7" xfId="0" applyFont="1" applyFill="1" applyBorder="1" applyAlignment="1">
      <alignment horizontal="center" vertical="center"/>
    </xf>
    <xf numFmtId="0" fontId="34" fillId="11" borderId="9" xfId="0" applyFont="1" applyFill="1" applyBorder="1" applyAlignment="1">
      <alignment horizontal="center" vertical="center"/>
    </xf>
    <xf numFmtId="0" fontId="34" fillId="11" borderId="4" xfId="0" applyFont="1" applyFill="1" applyBorder="1" applyAlignment="1">
      <alignment horizontal="center" vertical="center" wrapText="1"/>
    </xf>
    <xf numFmtId="0" fontId="34" fillId="11" borderId="6" xfId="0" applyFont="1" applyFill="1" applyBorder="1" applyAlignment="1">
      <alignment horizontal="center" vertical="center" wrapText="1"/>
    </xf>
    <xf numFmtId="0" fontId="33" fillId="10" borderId="102" xfId="0" applyFont="1" applyFill="1" applyBorder="1" applyAlignment="1">
      <alignment horizontal="center" vertical="center" wrapText="1"/>
    </xf>
    <xf numFmtId="0" fontId="33" fillId="10" borderId="103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textRotation="90"/>
    </xf>
    <xf numFmtId="0" fontId="7" fillId="0" borderId="28" xfId="0" applyFont="1" applyBorder="1" applyAlignment="1">
      <alignment horizontal="center" vertical="center" textRotation="90"/>
    </xf>
    <xf numFmtId="0" fontId="7" fillId="0" borderId="29" xfId="0" applyFont="1" applyBorder="1" applyAlignment="1">
      <alignment horizontal="center" vertical="center" textRotation="90"/>
    </xf>
    <xf numFmtId="0" fontId="33" fillId="10" borderId="1" xfId="0" applyFont="1" applyFill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33" fillId="11" borderId="3" xfId="0" applyFont="1" applyFill="1" applyBorder="1" applyAlignment="1">
      <alignment horizontal="center" vertical="center" wrapText="1"/>
    </xf>
    <xf numFmtId="0" fontId="36" fillId="10" borderId="25" xfId="0" applyFont="1" applyFill="1" applyBorder="1" applyAlignment="1">
      <alignment horizontal="center" vertical="center" wrapText="1"/>
    </xf>
    <xf numFmtId="0" fontId="35" fillId="10" borderId="13" xfId="0" applyFont="1" applyFill="1" applyBorder="1" applyAlignment="1">
      <alignment horizontal="center" vertical="center" wrapText="1"/>
    </xf>
    <xf numFmtId="0" fontId="35" fillId="10" borderId="25" xfId="0" applyFont="1" applyFill="1" applyBorder="1" applyAlignment="1">
      <alignment horizontal="center" vertical="center" wrapText="1"/>
    </xf>
    <xf numFmtId="0" fontId="33" fillId="10" borderId="11" xfId="0" applyFont="1" applyFill="1" applyBorder="1" applyAlignment="1">
      <alignment horizontal="center" vertical="center" wrapText="1"/>
    </xf>
    <xf numFmtId="0" fontId="33" fillId="10" borderId="63" xfId="0" applyFont="1" applyFill="1" applyBorder="1" applyAlignment="1">
      <alignment horizontal="center" vertical="center" wrapText="1"/>
    </xf>
    <xf numFmtId="0" fontId="33" fillId="10" borderId="13" xfId="0" applyFont="1" applyFill="1" applyBorder="1" applyAlignment="1">
      <alignment horizontal="center" vertical="center" wrapText="1"/>
    </xf>
    <xf numFmtId="0" fontId="33" fillId="10" borderId="25" xfId="0" applyFont="1" applyFill="1" applyBorder="1" applyAlignment="1">
      <alignment horizontal="center" vertical="center" wrapText="1"/>
    </xf>
    <xf numFmtId="0" fontId="61" fillId="79" borderId="107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 vertical="center" textRotation="180"/>
    </xf>
    <xf numFmtId="0" fontId="7" fillId="0" borderId="28" xfId="0" applyFont="1" applyBorder="1" applyAlignment="1">
      <alignment horizontal="center" vertical="center" textRotation="180"/>
    </xf>
    <xf numFmtId="0" fontId="7" fillId="0" borderId="29" xfId="0" applyFont="1" applyBorder="1" applyAlignment="1">
      <alignment horizontal="center" vertical="center" textRotation="180"/>
    </xf>
    <xf numFmtId="0" fontId="33" fillId="11" borderId="11" xfId="0" applyFont="1" applyFill="1" applyBorder="1" applyAlignment="1">
      <alignment horizontal="center" vertical="center" wrapText="1"/>
    </xf>
    <xf numFmtId="0" fontId="33" fillId="11" borderId="63" xfId="0" applyFont="1" applyFill="1" applyBorder="1" applyAlignment="1">
      <alignment horizontal="center" vertical="center" wrapText="1"/>
    </xf>
    <xf numFmtId="0" fontId="34" fillId="11" borderId="10" xfId="0" applyFont="1" applyFill="1" applyBorder="1" applyAlignment="1">
      <alignment horizontal="center" vertical="center" wrapText="1"/>
    </xf>
    <xf numFmtId="0" fontId="34" fillId="11" borderId="24" xfId="0" applyFont="1" applyFill="1" applyBorder="1" applyAlignment="1">
      <alignment horizontal="center" vertical="center" wrapText="1"/>
    </xf>
    <xf numFmtId="0" fontId="33" fillId="11" borderId="18" xfId="0" applyFont="1" applyFill="1" applyBorder="1" applyAlignment="1">
      <alignment horizontal="center" vertical="center" wrapText="1"/>
    </xf>
    <xf numFmtId="0" fontId="33" fillId="11" borderId="25" xfId="0" applyFont="1" applyFill="1" applyBorder="1" applyAlignment="1">
      <alignment horizontal="center" vertical="center" wrapText="1"/>
    </xf>
    <xf numFmtId="0" fontId="34" fillId="10" borderId="10" xfId="0" applyFont="1" applyFill="1" applyBorder="1" applyAlignment="1">
      <alignment horizontal="center" vertical="center" wrapText="1"/>
    </xf>
    <xf numFmtId="0" fontId="34" fillId="10" borderId="24" xfId="0" applyFont="1" applyFill="1" applyBorder="1" applyAlignment="1">
      <alignment horizontal="center" vertical="center" wrapText="1"/>
    </xf>
    <xf numFmtId="0" fontId="62" fillId="79" borderId="116" xfId="0" applyFont="1" applyFill="1" applyBorder="1" applyAlignment="1">
      <alignment horizontal="center" wrapText="1"/>
    </xf>
    <xf numFmtId="0" fontId="4" fillId="69" borderId="13" xfId="0" applyFont="1" applyFill="1" applyBorder="1" applyAlignment="1">
      <alignment horizontal="center" vertical="center" wrapText="1"/>
    </xf>
    <xf numFmtId="0" fontId="4" fillId="69" borderId="16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4" fillId="8" borderId="56" xfId="0" applyFont="1" applyFill="1" applyBorder="1" applyAlignment="1">
      <alignment horizontal="center" vertical="center" wrapText="1"/>
    </xf>
    <xf numFmtId="0" fontId="14" fillId="8" borderId="6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56" xfId="0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62" fillId="92" borderId="107" xfId="0" applyFont="1" applyFill="1" applyBorder="1" applyAlignment="1">
      <alignment horizontal="center" vertical="top" wrapText="1"/>
    </xf>
    <xf numFmtId="0" fontId="62" fillId="93" borderId="107" xfId="0" applyFont="1" applyFill="1" applyBorder="1" applyAlignment="1">
      <alignment horizontal="center" vertical="top" wrapText="1"/>
    </xf>
    <xf numFmtId="0" fontId="0" fillId="89" borderId="107" xfId="0" applyFill="1" applyBorder="1"/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69" borderId="4" xfId="0" applyFont="1" applyFill="1" applyBorder="1" applyAlignment="1">
      <alignment horizontal="center" vertical="center" wrapText="1"/>
    </xf>
    <xf numFmtId="0" fontId="4" fillId="69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62" fillId="89" borderId="107" xfId="0" applyFont="1" applyFill="1" applyBorder="1" applyAlignment="1">
      <alignment horizontal="center" vertical="top" wrapText="1"/>
    </xf>
    <xf numFmtId="0" fontId="62" fillId="89" borderId="4" xfId="0" applyFont="1" applyFill="1" applyBorder="1" applyAlignment="1">
      <alignment horizontal="center" vertical="top" wrapText="1"/>
    </xf>
    <xf numFmtId="0" fontId="62" fillId="89" borderId="5" xfId="0" applyFont="1" applyFill="1" applyBorder="1" applyAlignment="1">
      <alignment horizontal="center" vertical="top" wrapText="1"/>
    </xf>
    <xf numFmtId="0" fontId="62" fillId="89" borderId="6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62" fillId="91" borderId="107" xfId="0" applyFont="1" applyFill="1" applyBorder="1" applyAlignment="1">
      <alignment horizontal="center" vertical="top" wrapText="1"/>
    </xf>
    <xf numFmtId="0" fontId="4" fillId="69" borderId="18" xfId="0" applyFont="1" applyFill="1" applyBorder="1" applyAlignment="1">
      <alignment horizontal="center" vertical="center" wrapText="1"/>
    </xf>
    <xf numFmtId="0" fontId="4" fillId="60" borderId="11" xfId="0" applyFont="1" applyFill="1" applyBorder="1" applyAlignment="1">
      <alignment horizontal="center" vertical="center" wrapText="1"/>
    </xf>
    <xf numFmtId="0" fontId="4" fillId="60" borderId="56" xfId="0" applyFont="1" applyFill="1" applyBorder="1" applyAlignment="1">
      <alignment horizontal="center" vertical="center" wrapText="1"/>
    </xf>
    <xf numFmtId="0" fontId="4" fillId="60" borderId="63" xfId="0" applyFont="1" applyFill="1" applyBorder="1" applyAlignment="1">
      <alignment horizontal="center" vertical="center" wrapText="1"/>
    </xf>
    <xf numFmtId="0" fontId="4" fillId="60" borderId="13" xfId="0" applyFont="1" applyFill="1" applyBorder="1" applyAlignment="1">
      <alignment horizontal="center" vertical="center" wrapText="1"/>
    </xf>
    <xf numFmtId="0" fontId="4" fillId="60" borderId="18" xfId="0" applyFont="1" applyFill="1" applyBorder="1" applyAlignment="1">
      <alignment horizontal="center" vertical="center" wrapText="1"/>
    </xf>
    <xf numFmtId="0" fontId="4" fillId="60" borderId="25" xfId="0" applyFont="1" applyFill="1" applyBorder="1" applyAlignment="1">
      <alignment horizontal="center" vertical="center" wrapText="1"/>
    </xf>
    <xf numFmtId="0" fontId="62" fillId="88" borderId="121" xfId="0" applyFont="1" applyFill="1" applyBorder="1" applyAlignment="1">
      <alignment horizontal="center" vertical="top" wrapText="1"/>
    </xf>
    <xf numFmtId="0" fontId="62" fillId="88" borderId="123" xfId="0" applyFont="1" applyFill="1" applyBorder="1" applyAlignment="1">
      <alignment horizontal="center" vertical="top" wrapText="1"/>
    </xf>
    <xf numFmtId="0" fontId="62" fillId="88" borderId="124" xfId="0" applyFont="1" applyFill="1" applyBorder="1" applyAlignment="1">
      <alignment horizontal="center" vertical="top" wrapText="1"/>
    </xf>
    <xf numFmtId="0" fontId="62" fillId="89" borderId="122" xfId="0" applyFont="1" applyFill="1" applyBorder="1" applyAlignment="1">
      <alignment horizontal="center" vertical="top" wrapText="1"/>
    </xf>
    <xf numFmtId="0" fontId="62" fillId="89" borderId="123" xfId="0" applyFont="1" applyFill="1" applyBorder="1" applyAlignment="1">
      <alignment horizontal="center" vertical="top" wrapText="1"/>
    </xf>
    <xf numFmtId="0" fontId="62" fillId="89" borderId="128" xfId="0" applyFont="1" applyFill="1" applyBorder="1" applyAlignment="1">
      <alignment horizontal="center" vertical="top" wrapText="1"/>
    </xf>
    <xf numFmtId="0" fontId="62" fillId="89" borderId="125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4" fillId="69" borderId="10" xfId="0" applyFont="1" applyFill="1" applyBorder="1" applyAlignment="1">
      <alignment horizontal="center" vertical="center" wrapText="1"/>
    </xf>
    <xf numFmtId="0" fontId="4" fillId="69" borderId="14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62" fillId="88" borderId="122" xfId="0" applyFont="1" applyFill="1" applyBorder="1" applyAlignment="1">
      <alignment horizontal="center" vertical="top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60" borderId="10" xfId="0" applyFont="1" applyFill="1" applyBorder="1" applyAlignment="1">
      <alignment horizontal="center" vertical="center" wrapText="1"/>
    </xf>
    <xf numFmtId="0" fontId="4" fillId="60" borderId="17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62" fillId="89" borderId="114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62" fillId="88" borderId="128" xfId="0" applyFont="1" applyFill="1" applyBorder="1" applyAlignment="1">
      <alignment horizontal="center" vertical="top" wrapText="1"/>
    </xf>
    <xf numFmtId="0" fontId="62" fillId="88" borderId="125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62" fillId="89" borderId="116" xfId="0" applyFont="1" applyFill="1" applyBorder="1" applyAlignment="1">
      <alignment horizontal="center" vertical="top" wrapText="1"/>
    </xf>
    <xf numFmtId="0" fontId="62" fillId="89" borderId="5" xfId="0" applyFont="1" applyFill="1" applyBorder="1" applyAlignment="1">
      <alignment horizontal="center" vertical="center" wrapText="1"/>
    </xf>
    <xf numFmtId="0" fontId="62" fillId="89" borderId="122" xfId="0" applyFont="1" applyFill="1" applyBorder="1" applyAlignment="1">
      <alignment horizontal="center" vertical="center" wrapText="1"/>
    </xf>
    <xf numFmtId="0" fontId="62" fillId="89" borderId="123" xfId="0" applyFont="1" applyFill="1" applyBorder="1" applyAlignment="1">
      <alignment horizontal="center" vertical="center" wrapText="1"/>
    </xf>
    <xf numFmtId="0" fontId="62" fillId="89" borderId="6" xfId="0" applyFont="1" applyFill="1" applyBorder="1" applyAlignment="1">
      <alignment horizontal="center" vertical="center" wrapText="1"/>
    </xf>
    <xf numFmtId="0" fontId="62" fillId="76" borderId="4" xfId="0" applyFont="1" applyFill="1" applyBorder="1" applyAlignment="1">
      <alignment horizontal="center" vertical="center" wrapText="1"/>
    </xf>
    <xf numFmtId="0" fontId="62" fillId="76" borderId="5" xfId="0" applyFont="1" applyFill="1" applyBorder="1" applyAlignment="1">
      <alignment horizontal="center" vertical="center" wrapText="1"/>
    </xf>
    <xf numFmtId="0" fontId="62" fillId="76" borderId="6" xfId="0" applyFont="1" applyFill="1" applyBorder="1" applyAlignment="1">
      <alignment horizontal="center" vertical="center" wrapText="1"/>
    </xf>
    <xf numFmtId="0" fontId="62" fillId="90" borderId="10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69" borderId="1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2" fillId="14" borderId="34" xfId="2" applyFont="1" applyFill="1" applyBorder="1" applyAlignment="1">
      <alignment horizontal="center" vertical="center" textRotation="180"/>
    </xf>
    <xf numFmtId="0" fontId="12" fillId="14" borderId="36" xfId="2" applyFont="1" applyFill="1" applyBorder="1" applyAlignment="1">
      <alignment horizontal="center" vertical="center" textRotation="180"/>
    </xf>
    <xf numFmtId="0" fontId="12" fillId="14" borderId="42" xfId="2" applyFont="1" applyFill="1" applyBorder="1" applyAlignment="1">
      <alignment horizontal="center" vertical="center" textRotation="180"/>
    </xf>
    <xf numFmtId="0" fontId="12" fillId="18" borderId="70" xfId="2" applyFont="1" applyFill="1" applyBorder="1" applyAlignment="1">
      <alignment horizontal="center" vertical="center" textRotation="90"/>
    </xf>
    <xf numFmtId="0" fontId="12" fillId="18" borderId="72" xfId="2" applyFont="1" applyFill="1" applyBorder="1" applyAlignment="1">
      <alignment horizontal="center" vertical="center" textRotation="90"/>
    </xf>
    <xf numFmtId="0" fontId="12" fillId="18" borderId="74" xfId="2" applyFont="1" applyFill="1" applyBorder="1" applyAlignment="1">
      <alignment horizontal="center" vertical="center" textRotation="90"/>
    </xf>
    <xf numFmtId="0" fontId="12" fillId="18" borderId="31" xfId="2" applyFont="1" applyFill="1" applyBorder="1" applyAlignment="1">
      <alignment horizontal="center" vertical="center" textRotation="90"/>
    </xf>
    <xf numFmtId="0" fontId="12" fillId="18" borderId="52" xfId="2" applyFont="1" applyFill="1" applyBorder="1" applyAlignment="1">
      <alignment horizontal="center" vertical="center" textRotation="90"/>
    </xf>
    <xf numFmtId="0" fontId="12" fillId="18" borderId="53" xfId="2" applyFont="1" applyFill="1" applyBorder="1" applyAlignment="1">
      <alignment horizontal="center" vertical="center" textRotation="90"/>
    </xf>
    <xf numFmtId="0" fontId="12" fillId="18" borderId="31" xfId="2" applyFont="1" applyFill="1" applyBorder="1" applyAlignment="1">
      <alignment horizontal="center" vertical="center" textRotation="180"/>
    </xf>
    <xf numFmtId="0" fontId="12" fillId="18" borderId="52" xfId="2" applyFont="1" applyFill="1" applyBorder="1" applyAlignment="1">
      <alignment horizontal="center" vertical="center" textRotation="180"/>
    </xf>
    <xf numFmtId="0" fontId="12" fillId="18" borderId="53" xfId="2" applyFont="1" applyFill="1" applyBorder="1" applyAlignment="1">
      <alignment horizontal="center" vertical="center" textRotation="180"/>
    </xf>
    <xf numFmtId="0" fontId="12" fillId="14" borderId="31" xfId="2" applyFont="1" applyFill="1" applyBorder="1" applyAlignment="1">
      <alignment horizontal="center" vertical="center" textRotation="180"/>
    </xf>
    <xf numFmtId="0" fontId="12" fillId="14" borderId="52" xfId="2" applyFont="1" applyFill="1" applyBorder="1" applyAlignment="1">
      <alignment horizontal="center" vertical="center" textRotation="180"/>
    </xf>
    <xf numFmtId="0" fontId="12" fillId="14" borderId="53" xfId="2" applyFont="1" applyFill="1" applyBorder="1" applyAlignment="1">
      <alignment horizontal="center" vertical="center" textRotation="180"/>
    </xf>
    <xf numFmtId="0" fontId="15" fillId="14" borderId="31" xfId="2" applyFont="1" applyFill="1" applyBorder="1" applyAlignment="1">
      <alignment horizontal="center" vertical="center" textRotation="90"/>
    </xf>
    <xf numFmtId="0" fontId="15" fillId="14" borderId="52" xfId="2" applyFont="1" applyFill="1" applyBorder="1" applyAlignment="1">
      <alignment horizontal="center" vertical="center" textRotation="90"/>
    </xf>
    <xf numFmtId="0" fontId="15" fillId="14" borderId="53" xfId="2" applyFont="1" applyFill="1" applyBorder="1" applyAlignment="1">
      <alignment horizontal="center" vertical="center" textRotation="90"/>
    </xf>
    <xf numFmtId="0" fontId="15" fillId="14" borderId="70" xfId="2" applyFont="1" applyFill="1" applyBorder="1" applyAlignment="1">
      <alignment horizontal="center" vertical="center" textRotation="90"/>
    </xf>
    <xf numFmtId="0" fontId="15" fillId="14" borderId="72" xfId="2" applyFont="1" applyFill="1" applyBorder="1" applyAlignment="1">
      <alignment horizontal="center" vertical="center" textRotation="90"/>
    </xf>
    <xf numFmtId="0" fontId="15" fillId="14" borderId="74" xfId="2" applyFont="1" applyFill="1" applyBorder="1" applyAlignment="1">
      <alignment horizontal="center" vertical="center" textRotation="90"/>
    </xf>
    <xf numFmtId="0" fontId="15" fillId="30" borderId="70" xfId="2" applyFont="1" applyFill="1" applyBorder="1" applyAlignment="1">
      <alignment horizontal="center" vertical="center"/>
    </xf>
    <xf numFmtId="0" fontId="15" fillId="30" borderId="34" xfId="2" applyFont="1" applyFill="1" applyBorder="1" applyAlignment="1">
      <alignment horizontal="center" vertical="center"/>
    </xf>
    <xf numFmtId="0" fontId="15" fillId="28" borderId="51" xfId="2" applyFont="1" applyFill="1" applyBorder="1" applyAlignment="1">
      <alignment horizontal="center" vertical="center"/>
    </xf>
    <xf numFmtId="0" fontId="15" fillId="28" borderId="55" xfId="2" applyFont="1" applyFill="1" applyBorder="1" applyAlignment="1">
      <alignment horizontal="center" vertical="center"/>
    </xf>
    <xf numFmtId="0" fontId="15" fillId="29" borderId="51" xfId="2" applyFont="1" applyFill="1" applyBorder="1" applyAlignment="1">
      <alignment horizontal="center" vertical="center"/>
    </xf>
    <xf numFmtId="0" fontId="15" fillId="29" borderId="54" xfId="2" applyFont="1" applyFill="1" applyBorder="1" applyAlignment="1">
      <alignment horizontal="center" vertical="center"/>
    </xf>
    <xf numFmtId="0" fontId="15" fillId="28" borderId="54" xfId="2" applyFont="1" applyFill="1" applyBorder="1" applyAlignment="1">
      <alignment horizontal="center" vertical="center"/>
    </xf>
    <xf numFmtId="0" fontId="12" fillId="18" borderId="34" xfId="2" applyFont="1" applyFill="1" applyBorder="1" applyAlignment="1">
      <alignment horizontal="center" vertical="center" textRotation="180"/>
    </xf>
    <xf numFmtId="0" fontId="12" fillId="18" borderId="36" xfId="2" applyFont="1" applyFill="1" applyBorder="1" applyAlignment="1">
      <alignment horizontal="center" vertical="center" textRotation="180"/>
    </xf>
    <xf numFmtId="0" fontId="12" fillId="18" borderId="42" xfId="2" applyFont="1" applyFill="1" applyBorder="1" applyAlignment="1">
      <alignment horizontal="center" vertical="center" textRotation="180"/>
    </xf>
    <xf numFmtId="0" fontId="12" fillId="22" borderId="70" xfId="2" applyFont="1" applyFill="1" applyBorder="1" applyAlignment="1">
      <alignment horizontal="center" vertical="center" textRotation="90"/>
    </xf>
    <xf numFmtId="0" fontId="12" fillId="22" borderId="72" xfId="2" applyFont="1" applyFill="1" applyBorder="1" applyAlignment="1">
      <alignment horizontal="center" vertical="center" textRotation="90"/>
    </xf>
    <xf numFmtId="0" fontId="12" fillId="22" borderId="74" xfId="2" applyFont="1" applyFill="1" applyBorder="1" applyAlignment="1">
      <alignment horizontal="center" vertical="center" textRotation="90"/>
    </xf>
    <xf numFmtId="0" fontId="12" fillId="22" borderId="31" xfId="2" applyFont="1" applyFill="1" applyBorder="1" applyAlignment="1">
      <alignment horizontal="center" vertical="center" textRotation="90"/>
    </xf>
    <xf numFmtId="0" fontId="12" fillId="22" borderId="52" xfId="2" applyFont="1" applyFill="1" applyBorder="1" applyAlignment="1">
      <alignment horizontal="center" vertical="center" textRotation="90"/>
    </xf>
    <xf numFmtId="0" fontId="12" fillId="22" borderId="53" xfId="2" applyFont="1" applyFill="1" applyBorder="1" applyAlignment="1">
      <alignment horizontal="center" vertical="center" textRotation="90"/>
    </xf>
    <xf numFmtId="0" fontId="12" fillId="27" borderId="70" xfId="2" applyFont="1" applyFill="1" applyBorder="1" applyAlignment="1">
      <alignment horizontal="center" vertical="center" textRotation="90"/>
    </xf>
    <xf numFmtId="0" fontId="12" fillId="27" borderId="72" xfId="2" applyFont="1" applyFill="1" applyBorder="1" applyAlignment="1">
      <alignment horizontal="center" vertical="center" textRotation="90"/>
    </xf>
    <xf numFmtId="0" fontId="0" fillId="35" borderId="72" xfId="0" applyFill="1" applyBorder="1" applyAlignment="1">
      <alignment horizontal="center" vertical="center" textRotation="90"/>
    </xf>
    <xf numFmtId="0" fontId="0" fillId="35" borderId="74" xfId="0" applyFill="1" applyBorder="1" applyAlignment="1">
      <alignment horizontal="center" vertical="center" textRotation="90"/>
    </xf>
    <xf numFmtId="0" fontId="12" fillId="27" borderId="31" xfId="2" applyFont="1" applyFill="1" applyBorder="1" applyAlignment="1">
      <alignment horizontal="center" vertical="center" textRotation="90"/>
    </xf>
    <xf numFmtId="0" fontId="12" fillId="27" borderId="52" xfId="2" applyFont="1" applyFill="1" applyBorder="1" applyAlignment="1">
      <alignment horizontal="center" vertical="center" textRotation="90"/>
    </xf>
    <xf numFmtId="0" fontId="0" fillId="35" borderId="52" xfId="0" applyFill="1" applyBorder="1" applyAlignment="1">
      <alignment horizontal="center" vertical="center" textRotation="90"/>
    </xf>
    <xf numFmtId="0" fontId="0" fillId="35" borderId="53" xfId="0" applyFill="1" applyBorder="1" applyAlignment="1">
      <alignment horizontal="center" vertical="center" textRotation="90"/>
    </xf>
    <xf numFmtId="0" fontId="12" fillId="22" borderId="34" xfId="2" applyFont="1" applyFill="1" applyBorder="1" applyAlignment="1">
      <alignment horizontal="center" vertical="center" textRotation="180"/>
    </xf>
    <xf numFmtId="0" fontId="12" fillId="22" borderId="36" xfId="2" applyFont="1" applyFill="1" applyBorder="1" applyAlignment="1">
      <alignment horizontal="center" vertical="center" textRotation="180"/>
    </xf>
    <xf numFmtId="0" fontId="12" fillId="22" borderId="42" xfId="2" applyFont="1" applyFill="1" applyBorder="1" applyAlignment="1">
      <alignment horizontal="center" vertical="center" textRotation="180"/>
    </xf>
    <xf numFmtId="0" fontId="12" fillId="22" borderId="31" xfId="2" applyFont="1" applyFill="1" applyBorder="1" applyAlignment="1">
      <alignment horizontal="center" vertical="center" textRotation="180"/>
    </xf>
    <xf numFmtId="0" fontId="12" fillId="22" borderId="52" xfId="2" applyFont="1" applyFill="1" applyBorder="1" applyAlignment="1">
      <alignment horizontal="center" vertical="center" textRotation="180"/>
    </xf>
    <xf numFmtId="0" fontId="12" fillId="22" borderId="53" xfId="2" applyFont="1" applyFill="1" applyBorder="1" applyAlignment="1">
      <alignment horizontal="center" vertical="center" textRotation="180"/>
    </xf>
    <xf numFmtId="0" fontId="15" fillId="19" borderId="51" xfId="2" applyFont="1" applyFill="1" applyBorder="1" applyAlignment="1">
      <alignment horizontal="center" vertical="center"/>
    </xf>
    <xf numFmtId="0" fontId="15" fillId="19" borderId="54" xfId="2" applyFont="1" applyFill="1" applyBorder="1" applyAlignment="1">
      <alignment horizontal="center" vertical="center"/>
    </xf>
    <xf numFmtId="0" fontId="15" fillId="20" borderId="51" xfId="2" applyFont="1" applyFill="1" applyBorder="1" applyAlignment="1">
      <alignment horizontal="center" vertical="center"/>
    </xf>
    <xf numFmtId="0" fontId="15" fillId="20" borderId="54" xfId="2" applyFont="1" applyFill="1" applyBorder="1" applyAlignment="1">
      <alignment horizontal="center" vertical="center"/>
    </xf>
    <xf numFmtId="0" fontId="15" fillId="21" borderId="51" xfId="2" applyFont="1" applyFill="1" applyBorder="1" applyAlignment="1">
      <alignment horizontal="center" vertical="center"/>
    </xf>
    <xf numFmtId="0" fontId="15" fillId="21" borderId="54" xfId="2" applyFont="1" applyFill="1" applyBorder="1" applyAlignment="1">
      <alignment horizontal="center" vertical="center"/>
    </xf>
    <xf numFmtId="0" fontId="15" fillId="20" borderId="55" xfId="2" applyFont="1" applyFill="1" applyBorder="1" applyAlignment="1">
      <alignment horizontal="center" vertical="center"/>
    </xf>
    <xf numFmtId="0" fontId="15" fillId="23" borderId="51" xfId="2" applyFont="1" applyFill="1" applyBorder="1" applyAlignment="1">
      <alignment horizontal="center" vertical="center"/>
    </xf>
    <xf numFmtId="0" fontId="15" fillId="23" borderId="54" xfId="2" applyFont="1" applyFill="1" applyBorder="1" applyAlignment="1">
      <alignment horizontal="center" vertical="center"/>
    </xf>
    <xf numFmtId="0" fontId="12" fillId="27" borderId="53" xfId="2" applyFont="1" applyFill="1" applyBorder="1" applyAlignment="1">
      <alignment horizontal="center" vertical="center" textRotation="90"/>
    </xf>
    <xf numFmtId="0" fontId="15" fillId="34" borderId="51" xfId="2" applyFont="1" applyFill="1" applyBorder="1" applyAlignment="1">
      <alignment horizontal="center" vertical="center"/>
    </xf>
    <xf numFmtId="0" fontId="15" fillId="34" borderId="54" xfId="2" applyFont="1" applyFill="1" applyBorder="1" applyAlignment="1">
      <alignment horizontal="center" vertical="center"/>
    </xf>
    <xf numFmtId="0" fontId="15" fillId="33" borderId="51" xfId="2" applyFont="1" applyFill="1" applyBorder="1" applyAlignment="1">
      <alignment horizontal="center" vertical="center"/>
    </xf>
    <xf numFmtId="0" fontId="15" fillId="33" borderId="54" xfId="2" applyFont="1" applyFill="1" applyBorder="1" applyAlignment="1">
      <alignment horizontal="center" vertical="center"/>
    </xf>
    <xf numFmtId="0" fontId="15" fillId="32" borderId="51" xfId="2" applyFont="1" applyFill="1" applyBorder="1" applyAlignment="1">
      <alignment horizontal="center" vertical="center"/>
    </xf>
    <xf numFmtId="0" fontId="15" fillId="32" borderId="54" xfId="2" applyFont="1" applyFill="1" applyBorder="1" applyAlignment="1">
      <alignment horizontal="center" vertical="center"/>
    </xf>
    <xf numFmtId="0" fontId="12" fillId="31" borderId="31" xfId="2" applyFont="1" applyFill="1" applyBorder="1" applyAlignment="1">
      <alignment horizontal="center" vertical="center" textRotation="90"/>
    </xf>
    <xf numFmtId="0" fontId="12" fillId="31" borderId="52" xfId="2" applyFont="1" applyFill="1" applyBorder="1" applyAlignment="1">
      <alignment horizontal="center" vertical="center" textRotation="90"/>
    </xf>
    <xf numFmtId="0" fontId="0" fillId="3" borderId="52" xfId="0" applyFill="1" applyBorder="1" applyAlignment="1">
      <alignment horizontal="center" vertical="center" textRotation="90"/>
    </xf>
    <xf numFmtId="0" fontId="0" fillId="3" borderId="53" xfId="0" applyFill="1" applyBorder="1" applyAlignment="1">
      <alignment horizontal="center" vertical="center" textRotation="90"/>
    </xf>
    <xf numFmtId="0" fontId="12" fillId="27" borderId="34" xfId="2" applyFont="1" applyFill="1" applyBorder="1" applyAlignment="1">
      <alignment horizontal="center" vertical="center" textRotation="180"/>
    </xf>
    <xf numFmtId="0" fontId="12" fillId="27" borderId="36" xfId="2" applyFont="1" applyFill="1" applyBorder="1" applyAlignment="1">
      <alignment horizontal="center" vertical="center" textRotation="180"/>
    </xf>
    <xf numFmtId="0" fontId="0" fillId="35" borderId="36" xfId="0" applyFill="1" applyBorder="1" applyAlignment="1">
      <alignment horizontal="center" vertical="center" textRotation="180"/>
    </xf>
    <xf numFmtId="0" fontId="0" fillId="35" borderId="42" xfId="0" applyFill="1" applyBorder="1" applyAlignment="1">
      <alignment horizontal="center" vertical="center" textRotation="180"/>
    </xf>
    <xf numFmtId="0" fontId="12" fillId="31" borderId="72" xfId="2" applyFont="1" applyFill="1" applyBorder="1" applyAlignment="1">
      <alignment horizontal="center" vertical="center" textRotation="90"/>
    </xf>
    <xf numFmtId="0" fontId="0" fillId="3" borderId="72" xfId="0" applyFill="1" applyBorder="1" applyAlignment="1">
      <alignment horizontal="center" vertical="center" textRotation="90"/>
    </xf>
    <xf numFmtId="0" fontId="0" fillId="3" borderId="74" xfId="0" applyFill="1" applyBorder="1" applyAlignment="1">
      <alignment horizontal="center" vertical="center" textRotation="90"/>
    </xf>
    <xf numFmtId="0" fontId="15" fillId="31" borderId="34" xfId="2" applyFont="1" applyFill="1" applyBorder="1" applyAlignment="1">
      <alignment horizontal="center" vertical="center" textRotation="180"/>
    </xf>
    <xf numFmtId="0" fontId="15" fillId="31" borderId="36" xfId="2" applyFont="1" applyFill="1" applyBorder="1" applyAlignment="1">
      <alignment horizontal="center" vertical="center" textRotation="180"/>
    </xf>
    <xf numFmtId="0" fontId="18" fillId="3" borderId="36" xfId="0" applyFont="1" applyFill="1" applyBorder="1" applyAlignment="1">
      <alignment horizontal="center" vertical="center" textRotation="180"/>
    </xf>
    <xf numFmtId="0" fontId="18" fillId="3" borderId="42" xfId="0" applyFont="1" applyFill="1" applyBorder="1" applyAlignment="1">
      <alignment horizontal="center" vertical="center" textRotation="180"/>
    </xf>
    <xf numFmtId="0" fontId="15" fillId="31" borderId="31" xfId="2" applyFont="1" applyFill="1" applyBorder="1" applyAlignment="1">
      <alignment horizontal="center" vertical="center" textRotation="180"/>
    </xf>
    <xf numFmtId="0" fontId="15" fillId="31" borderId="52" xfId="2" applyFont="1" applyFill="1" applyBorder="1" applyAlignment="1">
      <alignment horizontal="center" vertical="center" textRotation="180"/>
    </xf>
    <xf numFmtId="0" fontId="15" fillId="31" borderId="53" xfId="2" applyFont="1" applyFill="1" applyBorder="1" applyAlignment="1">
      <alignment horizontal="center" vertical="center" textRotation="180"/>
    </xf>
    <xf numFmtId="0" fontId="12" fillId="27" borderId="31" xfId="2" applyFont="1" applyFill="1" applyBorder="1" applyAlignment="1">
      <alignment horizontal="center" vertical="center" textRotation="180"/>
    </xf>
    <xf numFmtId="0" fontId="12" fillId="27" borderId="52" xfId="2" applyFont="1" applyFill="1" applyBorder="1" applyAlignment="1">
      <alignment horizontal="center" vertical="center" textRotation="180"/>
    </xf>
    <xf numFmtId="0" fontId="12" fillId="27" borderId="53" xfId="2" applyFont="1" applyFill="1" applyBorder="1" applyAlignment="1">
      <alignment horizontal="center" vertical="center" textRotation="180"/>
    </xf>
    <xf numFmtId="0" fontId="12" fillId="31" borderId="53" xfId="2" applyFont="1" applyFill="1" applyBorder="1" applyAlignment="1">
      <alignment horizontal="center" vertical="center" textRotation="90"/>
    </xf>
    <xf numFmtId="0" fontId="15" fillId="24" borderId="51" xfId="2" applyFont="1" applyFill="1" applyBorder="1" applyAlignment="1">
      <alignment horizontal="center" vertical="center"/>
    </xf>
    <xf numFmtId="0" fontId="15" fillId="24" borderId="54" xfId="2" applyFont="1" applyFill="1" applyBorder="1" applyAlignment="1">
      <alignment horizontal="center" vertical="center"/>
    </xf>
    <xf numFmtId="0" fontId="15" fillId="25" borderId="51" xfId="2" applyFont="1" applyFill="1" applyBorder="1" applyAlignment="1">
      <alignment horizontal="center" vertical="center"/>
    </xf>
    <xf numFmtId="0" fontId="15" fillId="25" borderId="54" xfId="2" applyFont="1" applyFill="1" applyBorder="1" applyAlignment="1">
      <alignment horizontal="center" vertical="center"/>
    </xf>
    <xf numFmtId="0" fontId="15" fillId="15" borderId="51" xfId="2" applyFont="1" applyFill="1" applyBorder="1" applyAlignment="1">
      <alignment horizontal="center" vertical="center"/>
    </xf>
    <xf numFmtId="0" fontId="15" fillId="15" borderId="54" xfId="2" applyFont="1" applyFill="1" applyBorder="1" applyAlignment="1">
      <alignment horizontal="center" vertical="center"/>
    </xf>
    <xf numFmtId="0" fontId="15" fillId="16" borderId="51" xfId="2" applyFont="1" applyFill="1" applyBorder="1" applyAlignment="1">
      <alignment horizontal="center" vertical="center"/>
    </xf>
    <xf numFmtId="0" fontId="15" fillId="16" borderId="54" xfId="2" applyFont="1" applyFill="1" applyBorder="1" applyAlignment="1">
      <alignment horizontal="center" vertical="center"/>
    </xf>
    <xf numFmtId="0" fontId="15" fillId="17" borderId="51" xfId="2" applyFont="1" applyFill="1" applyBorder="1" applyAlignment="1">
      <alignment horizontal="center" vertical="center"/>
    </xf>
    <xf numFmtId="0" fontId="15" fillId="17" borderId="54" xfId="2" applyFont="1" applyFill="1" applyBorder="1" applyAlignment="1">
      <alignment horizontal="center" vertical="center"/>
    </xf>
    <xf numFmtId="0" fontId="15" fillId="16" borderId="33" xfId="2" applyFont="1" applyFill="1" applyBorder="1" applyAlignment="1">
      <alignment horizontal="center" vertical="center"/>
    </xf>
    <xf numFmtId="0" fontId="15" fillId="15" borderId="33" xfId="2" applyFont="1" applyFill="1" applyBorder="1" applyAlignment="1">
      <alignment horizontal="center" vertical="center"/>
    </xf>
    <xf numFmtId="0" fontId="15" fillId="15" borderId="55" xfId="2" applyFont="1" applyFill="1" applyBorder="1" applyAlignment="1">
      <alignment horizontal="center" vertical="center"/>
    </xf>
    <xf numFmtId="0" fontId="12" fillId="31" borderId="70" xfId="2" applyFont="1" applyFill="1" applyBorder="1" applyAlignment="1">
      <alignment horizontal="center" vertical="center" textRotation="90"/>
    </xf>
    <xf numFmtId="0" fontId="12" fillId="31" borderId="74" xfId="2" applyFont="1" applyFill="1" applyBorder="1" applyAlignment="1">
      <alignment horizontal="center" vertical="center" textRotation="90"/>
    </xf>
  </cellXfs>
  <cellStyles count="4">
    <cellStyle name="Excel Built-in Normal" xfId="1" xr:uid="{298B5E34-FC61-4FDF-B2FE-0CAD9C49EA9D}"/>
    <cellStyle name="Гиперссылка" xfId="3" builtinId="8"/>
    <cellStyle name="Обычный" xfId="0" builtinId="0"/>
    <cellStyle name="Обычный 2" xfId="2" xr:uid="{6CE404A9-32E5-4E97-9C41-9C99766D4F26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4B3B-E7D1-4ACA-925B-8C336E00A170}">
  <sheetPr codeName="Лист2">
    <pageSetUpPr fitToPage="1"/>
  </sheetPr>
  <dimension ref="A1:CB74"/>
  <sheetViews>
    <sheetView showGridLines="0" zoomScale="40" zoomScaleNormal="40" workbookViewId="0">
      <pane ySplit="3" topLeftCell="A16" activePane="bottomLeft" state="frozen"/>
      <selection pane="bottomLeft" activeCell="AB26" sqref="A26:XFD26"/>
    </sheetView>
  </sheetViews>
  <sheetFormatPr defaultRowHeight="31.2" outlineLevelCol="6" x14ac:dyDescent="0.3"/>
  <cols>
    <col min="1" max="1" width="6.6640625" style="814" customWidth="1"/>
    <col min="3" max="3" width="29.21875" bestFit="1" customWidth="1" outlineLevel="4"/>
    <col min="4" max="4" width="7.21875" style="610" customWidth="1" outlineLevel="4"/>
    <col min="5" max="5" width="29.21875" bestFit="1" customWidth="1" outlineLevel="4"/>
    <col min="6" max="6" width="7" style="610" customWidth="1" outlineLevel="4"/>
    <col min="7" max="7" width="29.21875" bestFit="1" customWidth="1" outlineLevel="4"/>
    <col min="8" max="8" width="7" style="610" customWidth="1" outlineLevel="4"/>
    <col min="9" max="9" width="29.21875" bestFit="1" customWidth="1" outlineLevel="4"/>
    <col min="10" max="10" width="7" style="610" customWidth="1" outlineLevel="4"/>
    <col min="11" max="11" width="29.21875" style="610" bestFit="1" customWidth="1" outlineLevel="4"/>
    <col min="12" max="13" width="7" style="610" customWidth="1" outlineLevel="4"/>
    <col min="14" max="15" width="7" style="817" customWidth="1" outlineLevel="4"/>
    <col min="16" max="16" width="7" style="610" customWidth="1" outlineLevel="4"/>
    <col min="17" max="17" width="33" bestFit="1" customWidth="1" outlineLevel="4"/>
    <col min="18" max="18" width="7.21875" style="610" customWidth="1" outlineLevel="4"/>
    <col min="19" max="19" width="33" bestFit="1" customWidth="1" outlineLevel="4"/>
    <col min="20" max="20" width="6.77734375" style="610" customWidth="1" outlineLevel="4"/>
    <col min="21" max="21" width="33" bestFit="1" customWidth="1" outlineLevel="4" collapsed="1"/>
    <col min="22" max="22" width="7" style="610" customWidth="1" outlineLevel="4"/>
    <col min="23" max="23" width="33" customWidth="1" outlineLevel="3"/>
    <col min="24" max="25" width="7" style="610" customWidth="1" outlineLevel="3"/>
    <col min="26" max="27" width="7" style="817" customWidth="1" outlineLevel="3"/>
    <col min="28" max="28" width="7" style="610" customWidth="1" outlineLevel="3"/>
    <col min="29" max="29" width="29.21875" bestFit="1" customWidth="1" outlineLevel="2"/>
    <col min="30" max="30" width="7.44140625" style="610" customWidth="1" outlineLevel="2"/>
    <col min="31" max="31" width="29.21875" bestFit="1" customWidth="1" outlineLevel="2"/>
    <col min="32" max="32" width="7.21875" style="610" customWidth="1" outlineLevel="2"/>
    <col min="33" max="33" width="29.21875" bestFit="1" customWidth="1" outlineLevel="2"/>
    <col min="34" max="34" width="7.33203125" style="610" customWidth="1" outlineLevel="2"/>
    <col min="35" max="35" width="30.109375" bestFit="1" customWidth="1" outlineLevel="2"/>
    <col min="36" max="36" width="7.33203125" style="610" customWidth="1" outlineLevel="2"/>
    <col min="37" max="37" width="28.5546875" bestFit="1" customWidth="1" outlineLevel="2"/>
    <col min="38" max="39" width="7.33203125" style="610" customWidth="1" outlineLevel="1"/>
    <col min="40" max="41" width="7.33203125" style="817" customWidth="1" outlineLevel="1"/>
    <col min="42" max="42" width="7.33203125" style="610" customWidth="1" outlineLevel="1"/>
    <col min="43" max="43" width="29.21875" bestFit="1" customWidth="1" outlineLevel="1"/>
    <col min="44" max="44" width="7.33203125" style="610" customWidth="1" outlineLevel="1"/>
    <col min="45" max="45" width="29.21875" customWidth="1" outlineLevel="5"/>
    <col min="46" max="46" width="7.33203125" style="610" customWidth="1" outlineLevel="5"/>
    <col min="47" max="47" width="29.21875" bestFit="1" customWidth="1" outlineLevel="6"/>
    <col min="48" max="48" width="7.33203125" style="610" customWidth="1" outlineLevel="6"/>
    <col min="49" max="49" width="28.5546875" bestFit="1" customWidth="1" outlineLevel="6"/>
    <col min="50" max="50" width="7.33203125" style="610" customWidth="1" outlineLevel="6"/>
    <col min="51" max="51" width="28.5546875" bestFit="1" customWidth="1" outlineLevel="6"/>
    <col min="52" max="52" width="7.33203125" style="610" customWidth="1" outlineLevel="5"/>
    <col min="53" max="53" width="6.77734375" style="96" customWidth="1" outlineLevel="1"/>
    <col min="54" max="54" width="6.44140625" style="814" customWidth="1"/>
    <col min="55" max="74" width="0" hidden="1" customWidth="1" outlineLevel="1"/>
    <col min="75" max="75" width="13.33203125" hidden="1" customWidth="1" outlineLevel="1"/>
    <col min="76" max="79" width="0" hidden="1" customWidth="1" outlineLevel="1"/>
    <col min="80" max="80" width="8.88671875" collapsed="1"/>
  </cols>
  <sheetData>
    <row r="1" spans="1:77" x14ac:dyDescent="0.3">
      <c r="AS1">
        <v>1</v>
      </c>
      <c r="AU1">
        <v>2</v>
      </c>
    </row>
    <row r="2" spans="1:77" s="521" customFormat="1" ht="31.8" thickBot="1" x14ac:dyDescent="0.35">
      <c r="A2" s="815"/>
      <c r="C2" s="521">
        <v>30</v>
      </c>
      <c r="D2" s="610"/>
      <c r="E2" s="521">
        <v>30</v>
      </c>
      <c r="F2" s="610"/>
      <c r="G2" s="521">
        <v>30</v>
      </c>
      <c r="H2" s="610"/>
      <c r="I2" s="521">
        <v>30</v>
      </c>
      <c r="J2" s="610"/>
      <c r="K2" s="521">
        <v>30</v>
      </c>
      <c r="L2" s="610"/>
      <c r="M2" s="610"/>
      <c r="N2" s="817"/>
      <c r="O2" s="817"/>
      <c r="P2" s="610"/>
      <c r="Q2" s="521">
        <v>27</v>
      </c>
      <c r="R2" s="610"/>
      <c r="S2" s="521">
        <v>26</v>
      </c>
      <c r="T2" s="610"/>
      <c r="U2" s="521">
        <v>30</v>
      </c>
      <c r="V2" s="610"/>
      <c r="W2" s="521">
        <v>28</v>
      </c>
      <c r="X2" s="610"/>
      <c r="Y2" s="610"/>
      <c r="Z2" s="817"/>
      <c r="AA2" s="817"/>
      <c r="AB2" s="610"/>
      <c r="AC2" s="521">
        <v>28</v>
      </c>
      <c r="AD2" s="610"/>
      <c r="AE2" s="521">
        <v>29</v>
      </c>
      <c r="AF2" s="610"/>
      <c r="AG2" s="521">
        <v>30</v>
      </c>
      <c r="AH2" s="610"/>
      <c r="AI2" s="521">
        <v>26</v>
      </c>
      <c r="AJ2" s="610"/>
      <c r="AK2" s="521">
        <v>26</v>
      </c>
      <c r="AL2" s="610"/>
      <c r="AM2" s="610"/>
      <c r="AN2" s="817"/>
      <c r="AO2" s="817"/>
      <c r="AP2" s="610"/>
      <c r="AQ2" s="521">
        <v>36</v>
      </c>
      <c r="AR2" s="610"/>
      <c r="AS2" s="521">
        <v>27</v>
      </c>
      <c r="AT2" s="610"/>
      <c r="AU2" s="521">
        <v>29</v>
      </c>
      <c r="AV2" s="610"/>
      <c r="AW2" s="521">
        <v>30</v>
      </c>
      <c r="AX2" s="610"/>
      <c r="AY2" s="521">
        <v>27</v>
      </c>
      <c r="AZ2" s="610"/>
      <c r="BB2" s="815"/>
    </row>
    <row r="3" spans="1:77" ht="33" thickTop="1" thickBot="1" x14ac:dyDescent="0.6">
      <c r="A3" s="816"/>
      <c r="B3" s="762" t="s">
        <v>50</v>
      </c>
      <c r="C3" s="1386" t="s">
        <v>1145</v>
      </c>
      <c r="D3" s="1386"/>
      <c r="E3" s="1377" t="s">
        <v>1146</v>
      </c>
      <c r="F3" s="1377"/>
      <c r="G3" s="1376" t="s">
        <v>1147</v>
      </c>
      <c r="H3" s="1376"/>
      <c r="I3" s="1377" t="s">
        <v>1148</v>
      </c>
      <c r="J3" s="1377"/>
      <c r="K3" s="1386" t="s">
        <v>1149</v>
      </c>
      <c r="L3" s="1386"/>
      <c r="M3" s="819" t="s">
        <v>50</v>
      </c>
      <c r="N3" s="820"/>
      <c r="O3" s="821"/>
      <c r="P3" s="822" t="s">
        <v>50</v>
      </c>
      <c r="Q3" s="1404" t="s">
        <v>1150</v>
      </c>
      <c r="R3" s="1404"/>
      <c r="S3" s="1405" t="s">
        <v>1152</v>
      </c>
      <c r="T3" s="1405"/>
      <c r="U3" s="1405" t="s">
        <v>1151</v>
      </c>
      <c r="V3" s="1405"/>
      <c r="W3" s="1404" t="s">
        <v>1153</v>
      </c>
      <c r="X3" s="1404"/>
      <c r="Y3" s="764" t="s">
        <v>50</v>
      </c>
      <c r="Z3" s="763"/>
      <c r="AA3" s="765"/>
      <c r="AB3" s="766" t="s">
        <v>50</v>
      </c>
      <c r="AC3" s="1417" t="s">
        <v>1154</v>
      </c>
      <c r="AD3" s="1418"/>
      <c r="AE3" s="1413" t="s">
        <v>1155</v>
      </c>
      <c r="AF3" s="1414"/>
      <c r="AG3" s="1415" t="s">
        <v>1156</v>
      </c>
      <c r="AH3" s="1416"/>
      <c r="AI3" s="1413" t="s">
        <v>1157</v>
      </c>
      <c r="AJ3" s="1414"/>
      <c r="AK3" s="1398" t="s">
        <v>1158</v>
      </c>
      <c r="AL3" s="1398"/>
      <c r="AM3" s="767" t="s">
        <v>50</v>
      </c>
      <c r="AN3" s="765"/>
      <c r="AO3" s="768"/>
      <c r="AP3" s="769" t="s">
        <v>50</v>
      </c>
      <c r="AQ3" s="1382" t="s">
        <v>1159</v>
      </c>
      <c r="AR3" s="1382"/>
      <c r="AS3" s="1400" t="s">
        <v>1160</v>
      </c>
      <c r="AT3" s="1400"/>
      <c r="AU3" s="1399" t="s">
        <v>1161</v>
      </c>
      <c r="AV3" s="1399"/>
      <c r="AW3" s="1400" t="s">
        <v>1162</v>
      </c>
      <c r="AX3" s="1400"/>
      <c r="AY3" s="1382" t="s">
        <v>1163</v>
      </c>
      <c r="AZ3" s="1382"/>
      <c r="BA3" s="770" t="s">
        <v>50</v>
      </c>
      <c r="BB3" s="818"/>
      <c r="BD3" s="566" t="s">
        <v>543</v>
      </c>
      <c r="BE3" s="567" t="s">
        <v>544</v>
      </c>
      <c r="BF3" s="712" t="s">
        <v>545</v>
      </c>
      <c r="BG3" s="567" t="s">
        <v>546</v>
      </c>
      <c r="BH3" s="570" t="s">
        <v>784</v>
      </c>
      <c r="BI3" s="566" t="s">
        <v>51</v>
      </c>
      <c r="BJ3" s="567" t="s">
        <v>52</v>
      </c>
      <c r="BK3" s="567" t="s">
        <v>53</v>
      </c>
      <c r="BL3" s="716" t="s">
        <v>54</v>
      </c>
      <c r="BM3" s="568" t="s">
        <v>55</v>
      </c>
      <c r="BN3" s="567" t="s">
        <v>56</v>
      </c>
      <c r="BO3" s="567" t="s">
        <v>57</v>
      </c>
      <c r="BP3" s="567" t="s">
        <v>58</v>
      </c>
      <c r="BQ3" s="720" t="s">
        <v>63</v>
      </c>
      <c r="BR3" s="566" t="s">
        <v>59</v>
      </c>
      <c r="BS3" s="712" t="s">
        <v>60</v>
      </c>
      <c r="BT3" s="567" t="s">
        <v>61</v>
      </c>
      <c r="BU3" s="712" t="s">
        <v>62</v>
      </c>
      <c r="BV3" s="570" t="s">
        <v>88</v>
      </c>
      <c r="BW3" s="569" t="s">
        <v>481</v>
      </c>
      <c r="BX3" t="s">
        <v>760</v>
      </c>
      <c r="BY3" t="s">
        <v>761</v>
      </c>
    </row>
    <row r="4" spans="1:77" ht="36.6" thickTop="1" x14ac:dyDescent="0.45">
      <c r="A4" s="1401" t="s">
        <v>23</v>
      </c>
      <c r="B4" s="858">
        <v>1</v>
      </c>
      <c r="C4" s="771" t="s">
        <v>506</v>
      </c>
      <c r="D4" s="771">
        <v>26</v>
      </c>
      <c r="E4" s="875" t="s">
        <v>358</v>
      </c>
      <c r="F4" s="875">
        <v>24</v>
      </c>
      <c r="G4" s="863" t="s">
        <v>161</v>
      </c>
      <c r="H4" s="863">
        <v>114</v>
      </c>
      <c r="I4" s="875" t="s">
        <v>357</v>
      </c>
      <c r="J4" s="876">
        <v>29</v>
      </c>
      <c r="K4" s="771" t="s">
        <v>785</v>
      </c>
      <c r="L4" s="772">
        <v>12</v>
      </c>
      <c r="M4" s="853">
        <v>1</v>
      </c>
      <c r="N4" s="1401" t="s">
        <v>23</v>
      </c>
      <c r="O4" s="1387" t="s">
        <v>23</v>
      </c>
      <c r="P4" s="848">
        <v>1</v>
      </c>
      <c r="Q4" s="773" t="s">
        <v>359</v>
      </c>
      <c r="R4" s="774">
        <v>28</v>
      </c>
      <c r="S4" s="890" t="s">
        <v>360</v>
      </c>
      <c r="T4" s="891">
        <v>21</v>
      </c>
      <c r="U4" s="890" t="s">
        <v>361</v>
      </c>
      <c r="V4" s="900">
        <v>22</v>
      </c>
      <c r="W4" s="773" t="s">
        <v>507</v>
      </c>
      <c r="X4" s="775">
        <v>113</v>
      </c>
      <c r="Y4" s="843">
        <v>1</v>
      </c>
      <c r="Z4" s="1387" t="s">
        <v>23</v>
      </c>
      <c r="AA4" s="1406" t="s">
        <v>23</v>
      </c>
      <c r="AB4" s="838">
        <v>1</v>
      </c>
      <c r="AC4" s="776" t="s">
        <v>340</v>
      </c>
      <c r="AD4" s="777">
        <v>25</v>
      </c>
      <c r="AE4" s="901" t="s">
        <v>346</v>
      </c>
      <c r="AF4" s="901">
        <v>23</v>
      </c>
      <c r="AG4" s="907"/>
      <c r="AH4" s="907"/>
      <c r="AI4" s="902"/>
      <c r="AJ4" s="902"/>
      <c r="AK4" s="777"/>
      <c r="AL4" s="778"/>
      <c r="AM4" s="833">
        <v>1</v>
      </c>
      <c r="AN4" s="1406" t="s">
        <v>23</v>
      </c>
      <c r="AO4" s="1383" t="s">
        <v>23</v>
      </c>
      <c r="AP4" s="982">
        <v>1</v>
      </c>
      <c r="AQ4" s="779"/>
      <c r="AR4" s="779"/>
      <c r="AS4" s="913"/>
      <c r="AT4" s="913"/>
      <c r="AU4" s="919"/>
      <c r="AV4" s="919"/>
      <c r="AW4" s="913"/>
      <c r="AX4" s="913"/>
      <c r="AY4" s="779"/>
      <c r="AZ4" s="779"/>
      <c r="BA4" s="823">
        <v>1</v>
      </c>
      <c r="BB4" s="1383" t="s">
        <v>23</v>
      </c>
      <c r="BD4" s="557">
        <f>IF(C4=0,"0",$C$2)</f>
        <v>30</v>
      </c>
      <c r="BE4" s="558">
        <f>IF(E4=0,"0",$E$2)</f>
        <v>30</v>
      </c>
      <c r="BF4" s="713">
        <f>IF(G4=0,"0",$G$2)</f>
        <v>30</v>
      </c>
      <c r="BG4" s="558">
        <f>IF(I4=0,"0",$I$2)</f>
        <v>30</v>
      </c>
      <c r="BH4" s="559">
        <f>IF(J4=0,"0",$I$2)</f>
        <v>30</v>
      </c>
      <c r="BI4" s="557">
        <f t="shared" ref="BI4:BI38" si="0">IF(Q4=0,"0",$Q$2)</f>
        <v>27</v>
      </c>
      <c r="BJ4" s="558">
        <f t="shared" ref="BJ4:BJ38" si="1">IF(S4=0,"0",$S$2)</f>
        <v>26</v>
      </c>
      <c r="BK4" s="558">
        <f t="shared" ref="BK4:BK38" si="2">IF(U4=0,"0",$U$2)</f>
        <v>30</v>
      </c>
      <c r="BL4" s="717">
        <f t="shared" ref="BL4:BL38" si="3">IF(W4=0,"0",$W$2)</f>
        <v>28</v>
      </c>
      <c r="BM4" s="557">
        <f t="shared" ref="BM4:BM38" si="4">IF(AC4=0,"0",$AC$2)</f>
        <v>28</v>
      </c>
      <c r="BN4" s="558">
        <f t="shared" ref="BN4:BN37" si="5">IF(AE4=0,"0",$AE$2)</f>
        <v>29</v>
      </c>
      <c r="BO4" s="558" t="str">
        <f t="shared" ref="BO4:BO38" si="6">IF(AG4=0,"0",$AG$2)</f>
        <v>0</v>
      </c>
      <c r="BP4" s="558" t="str">
        <f t="shared" ref="BP4:BP38" si="7">IF(AI4=0,"0",$AI$2)</f>
        <v>0</v>
      </c>
      <c r="BQ4" s="717" t="str">
        <f t="shared" ref="BQ4:BQ38" si="8">IF(AK4=0,"0",$AK$2)</f>
        <v>0</v>
      </c>
      <c r="BR4" s="557" t="str">
        <f t="shared" ref="BR4:BR38" si="9">IF(AQ4=0,"0",$AQ$2)</f>
        <v>0</v>
      </c>
      <c r="BS4" s="713" t="str">
        <f t="shared" ref="BS4:BS38" si="10">IF(AS4=0,"0",$AS$2)</f>
        <v>0</v>
      </c>
      <c r="BT4" s="558" t="str">
        <f t="shared" ref="BT4:BT38" si="11">IF(AU4=0,"0",$AU$2)</f>
        <v>0</v>
      </c>
      <c r="BU4" s="713" t="str">
        <f t="shared" ref="BU4:BU38" si="12">IF(AW4=0,"0",$AW$2)</f>
        <v>0</v>
      </c>
      <c r="BV4" s="559" t="str">
        <f t="shared" ref="BV4:BV38" si="13">IF(AY4=0,"0",$AY$2)</f>
        <v>0</v>
      </c>
      <c r="BW4" s="555">
        <f>SUM(BD4:BV4)</f>
        <v>318</v>
      </c>
      <c r="BX4">
        <f>BW4-BD4-BE4-BG4-BI4-BJ4-BK4-BM4-BN4-BO4-BP4-BR4-BT4-BV4-BH4</f>
        <v>58</v>
      </c>
      <c r="BY4">
        <f>BW4-BX4</f>
        <v>260</v>
      </c>
    </row>
    <row r="5" spans="1:77" ht="36" x14ac:dyDescent="0.45">
      <c r="A5" s="1402"/>
      <c r="B5" s="859">
        <v>2</v>
      </c>
      <c r="C5" s="782" t="s">
        <v>519</v>
      </c>
      <c r="D5" s="783">
        <v>26</v>
      </c>
      <c r="E5" s="877" t="s">
        <v>522</v>
      </c>
      <c r="F5" s="878">
        <v>24</v>
      </c>
      <c r="G5" s="864" t="s">
        <v>524</v>
      </c>
      <c r="H5" s="865">
        <v>114</v>
      </c>
      <c r="I5" s="877" t="s">
        <v>526</v>
      </c>
      <c r="J5" s="878">
        <v>29</v>
      </c>
      <c r="K5" s="782" t="s">
        <v>786</v>
      </c>
      <c r="L5" s="783">
        <v>12</v>
      </c>
      <c r="M5" s="854">
        <v>2</v>
      </c>
      <c r="N5" s="1402"/>
      <c r="O5" s="1388"/>
      <c r="P5" s="849">
        <v>2</v>
      </c>
      <c r="Q5" s="784" t="s">
        <v>382</v>
      </c>
      <c r="R5" s="785">
        <v>28</v>
      </c>
      <c r="S5" s="892" t="s">
        <v>551</v>
      </c>
      <c r="T5" s="893" t="s">
        <v>1165</v>
      </c>
      <c r="U5" s="892" t="s">
        <v>362</v>
      </c>
      <c r="V5" s="893">
        <v>22</v>
      </c>
      <c r="W5" s="784" t="s">
        <v>515</v>
      </c>
      <c r="X5" s="786">
        <v>113</v>
      </c>
      <c r="Y5" s="844">
        <v>2</v>
      </c>
      <c r="Z5" s="1388"/>
      <c r="AA5" s="1407"/>
      <c r="AB5" s="839">
        <v>2</v>
      </c>
      <c r="AC5" s="759" t="s">
        <v>341</v>
      </c>
      <c r="AD5" s="759">
        <v>25</v>
      </c>
      <c r="AE5" s="903" t="s">
        <v>347</v>
      </c>
      <c r="AF5" s="903">
        <v>23</v>
      </c>
      <c r="AG5" s="963"/>
      <c r="AH5" s="963"/>
      <c r="AI5" s="956" t="s">
        <v>1232</v>
      </c>
      <c r="AJ5" s="957" t="s">
        <v>1185</v>
      </c>
      <c r="AK5" s="955"/>
      <c r="AL5" s="787"/>
      <c r="AM5" s="834">
        <v>2</v>
      </c>
      <c r="AN5" s="1407"/>
      <c r="AO5" s="1384"/>
      <c r="AP5" s="983">
        <v>2</v>
      </c>
      <c r="AQ5" s="760"/>
      <c r="AR5" s="760"/>
      <c r="AS5" s="914"/>
      <c r="AT5" s="914"/>
      <c r="AU5" s="920"/>
      <c r="AV5" s="992"/>
      <c r="AW5" s="912"/>
      <c r="AX5" s="912"/>
      <c r="AY5" s="780"/>
      <c r="AZ5" s="760"/>
      <c r="BA5" s="824">
        <v>2</v>
      </c>
      <c r="BB5" s="1384"/>
      <c r="BD5" s="561">
        <f>IF(C5=0,"0",$C$2)</f>
        <v>30</v>
      </c>
      <c r="BE5" s="560">
        <f>IF(E5=0,"0",$E$2)</f>
        <v>30</v>
      </c>
      <c r="BF5" s="714">
        <f>IF(G5=0,"0",$G$2)</f>
        <v>30</v>
      </c>
      <c r="BG5" s="560">
        <f>IF(I5=0,"0",$I$2)</f>
        <v>30</v>
      </c>
      <c r="BH5" s="562">
        <f t="shared" ref="BH5:BH73" si="14">IF(J5=0,"0",$I$2)</f>
        <v>30</v>
      </c>
      <c r="BI5" s="561">
        <f t="shared" si="0"/>
        <v>27</v>
      </c>
      <c r="BJ5" s="560">
        <f t="shared" si="1"/>
        <v>26</v>
      </c>
      <c r="BK5" s="560">
        <f t="shared" si="2"/>
        <v>30</v>
      </c>
      <c r="BL5" s="718">
        <f t="shared" si="3"/>
        <v>28</v>
      </c>
      <c r="BM5" s="561">
        <f t="shared" si="4"/>
        <v>28</v>
      </c>
      <c r="BN5" s="560">
        <f t="shared" si="5"/>
        <v>29</v>
      </c>
      <c r="BO5" s="560" t="str">
        <f t="shared" si="6"/>
        <v>0</v>
      </c>
      <c r="BP5" s="560">
        <f t="shared" si="7"/>
        <v>26</v>
      </c>
      <c r="BQ5" s="718" t="str">
        <f t="shared" si="8"/>
        <v>0</v>
      </c>
      <c r="BR5" s="561" t="str">
        <f t="shared" si="9"/>
        <v>0</v>
      </c>
      <c r="BS5" s="714" t="str">
        <f t="shared" si="10"/>
        <v>0</v>
      </c>
      <c r="BT5" s="560" t="str">
        <f t="shared" si="11"/>
        <v>0</v>
      </c>
      <c r="BU5" s="714" t="str">
        <f t="shared" si="12"/>
        <v>0</v>
      </c>
      <c r="BV5" s="562" t="str">
        <f t="shared" si="13"/>
        <v>0</v>
      </c>
      <c r="BW5" s="550">
        <f t="shared" ref="BW5:BW73" si="15">SUM(BD5:BV5)</f>
        <v>344</v>
      </c>
      <c r="BX5">
        <f t="shared" ref="BX5:BX73" si="16">BW5-BD5-BE5-BG5-BI5-BJ5-BK5-BM5-BN5-BO5-BP5-BR5-BT5-BV5-BH5</f>
        <v>58</v>
      </c>
      <c r="BY5">
        <f t="shared" ref="BY5:BY73" si="17">BW5-BX5</f>
        <v>286</v>
      </c>
    </row>
    <row r="6" spans="1:77" ht="54" x14ac:dyDescent="0.45">
      <c r="A6" s="1402"/>
      <c r="B6" s="859">
        <v>3</v>
      </c>
      <c r="C6" s="782" t="s">
        <v>520</v>
      </c>
      <c r="D6" s="783">
        <v>26</v>
      </c>
      <c r="E6" s="877" t="s">
        <v>523</v>
      </c>
      <c r="F6" s="878">
        <v>24</v>
      </c>
      <c r="G6" s="864" t="s">
        <v>525</v>
      </c>
      <c r="H6" s="865">
        <v>114</v>
      </c>
      <c r="I6" s="877" t="s">
        <v>207</v>
      </c>
      <c r="J6" s="878" t="s">
        <v>89</v>
      </c>
      <c r="K6" s="782" t="s">
        <v>787</v>
      </c>
      <c r="L6" s="783">
        <v>12</v>
      </c>
      <c r="M6" s="854">
        <v>3</v>
      </c>
      <c r="N6" s="1402"/>
      <c r="O6" s="1388"/>
      <c r="P6" s="849">
        <v>3</v>
      </c>
      <c r="Q6" s="784" t="s">
        <v>381</v>
      </c>
      <c r="R6" s="785">
        <v>28</v>
      </c>
      <c r="S6" s="892" t="s">
        <v>384</v>
      </c>
      <c r="T6" s="893">
        <v>21</v>
      </c>
      <c r="U6" s="892" t="s">
        <v>551</v>
      </c>
      <c r="V6" s="893" t="s">
        <v>1166</v>
      </c>
      <c r="W6" s="784" t="s">
        <v>516</v>
      </c>
      <c r="X6" s="786">
        <v>113</v>
      </c>
      <c r="Y6" s="844">
        <v>3</v>
      </c>
      <c r="Z6" s="1388"/>
      <c r="AA6" s="1407"/>
      <c r="AB6" s="839">
        <v>3</v>
      </c>
      <c r="AC6" s="759" t="s">
        <v>579</v>
      </c>
      <c r="AD6" s="759">
        <v>25</v>
      </c>
      <c r="AE6" s="903" t="s">
        <v>345</v>
      </c>
      <c r="AF6" s="903">
        <v>23</v>
      </c>
      <c r="AG6" s="963"/>
      <c r="AH6" s="963"/>
      <c r="AI6" s="957"/>
      <c r="AJ6" s="957"/>
      <c r="AK6" s="954" t="s">
        <v>1235</v>
      </c>
      <c r="AL6" s="787" t="s">
        <v>1185</v>
      </c>
      <c r="AM6" s="834">
        <v>3</v>
      </c>
      <c r="AN6" s="1407"/>
      <c r="AO6" s="1384"/>
      <c r="AP6" s="983">
        <v>3</v>
      </c>
      <c r="AQ6" s="760"/>
      <c r="AR6" s="760"/>
      <c r="AS6" s="914"/>
      <c r="AT6" s="914"/>
      <c r="AU6" s="920"/>
      <c r="AV6" s="992"/>
      <c r="AW6" s="912"/>
      <c r="AX6" s="912"/>
      <c r="AY6" s="780"/>
      <c r="AZ6" s="760"/>
      <c r="BA6" s="824">
        <v>3</v>
      </c>
      <c r="BB6" s="1384"/>
      <c r="BD6" s="561">
        <f>IF(C6=0,"0",$C$2)</f>
        <v>30</v>
      </c>
      <c r="BE6" s="560">
        <f>IF(E6=0,"0",$E$2)</f>
        <v>30</v>
      </c>
      <c r="BF6" s="714">
        <f>IF(G6=0,"0",$G$2)</f>
        <v>30</v>
      </c>
      <c r="BG6" s="560">
        <f>IF(I6=0,"0",$I$2)</f>
        <v>30</v>
      </c>
      <c r="BH6" s="562">
        <f t="shared" si="14"/>
        <v>30</v>
      </c>
      <c r="BI6" s="561">
        <f t="shared" si="0"/>
        <v>27</v>
      </c>
      <c r="BJ6" s="560">
        <f t="shared" si="1"/>
        <v>26</v>
      </c>
      <c r="BK6" s="560">
        <f t="shared" si="2"/>
        <v>30</v>
      </c>
      <c r="BL6" s="718">
        <f t="shared" si="3"/>
        <v>28</v>
      </c>
      <c r="BM6" s="561">
        <f t="shared" si="4"/>
        <v>28</v>
      </c>
      <c r="BN6" s="560">
        <f t="shared" si="5"/>
        <v>29</v>
      </c>
      <c r="BO6" s="560" t="str">
        <f t="shared" si="6"/>
        <v>0</v>
      </c>
      <c r="BP6" s="560" t="str">
        <f t="shared" si="7"/>
        <v>0</v>
      </c>
      <c r="BQ6" s="718">
        <f t="shared" si="8"/>
        <v>26</v>
      </c>
      <c r="BR6" s="561" t="str">
        <f t="shared" si="9"/>
        <v>0</v>
      </c>
      <c r="BS6" s="714" t="str">
        <f t="shared" si="10"/>
        <v>0</v>
      </c>
      <c r="BT6" s="560" t="str">
        <f t="shared" si="11"/>
        <v>0</v>
      </c>
      <c r="BU6" s="714" t="str">
        <f t="shared" si="12"/>
        <v>0</v>
      </c>
      <c r="BV6" s="562" t="str">
        <f t="shared" si="13"/>
        <v>0</v>
      </c>
      <c r="BW6" s="550">
        <f t="shared" si="15"/>
        <v>344</v>
      </c>
      <c r="BX6">
        <f t="shared" si="16"/>
        <v>84</v>
      </c>
      <c r="BY6">
        <f t="shared" si="17"/>
        <v>260</v>
      </c>
    </row>
    <row r="7" spans="1:77" ht="54" x14ac:dyDescent="0.45">
      <c r="A7" s="1402"/>
      <c r="B7" s="859">
        <v>4</v>
      </c>
      <c r="C7" s="782" t="s">
        <v>521</v>
      </c>
      <c r="D7" s="782">
        <v>26</v>
      </c>
      <c r="E7" s="877" t="s">
        <v>207</v>
      </c>
      <c r="F7" s="877" t="s">
        <v>89</v>
      </c>
      <c r="G7" s="864" t="s">
        <v>530</v>
      </c>
      <c r="H7" s="864">
        <v>114</v>
      </c>
      <c r="I7" s="877" t="s">
        <v>527</v>
      </c>
      <c r="J7" s="878">
        <v>29</v>
      </c>
      <c r="K7" s="782" t="s">
        <v>788</v>
      </c>
      <c r="L7" s="783">
        <v>12</v>
      </c>
      <c r="M7" s="854">
        <v>4</v>
      </c>
      <c r="N7" s="1402"/>
      <c r="O7" s="1388"/>
      <c r="P7" s="849">
        <v>4</v>
      </c>
      <c r="Q7" s="784" t="s">
        <v>376</v>
      </c>
      <c r="R7" s="785">
        <v>28</v>
      </c>
      <c r="S7" s="892" t="s">
        <v>383</v>
      </c>
      <c r="T7" s="893">
        <v>21</v>
      </c>
      <c r="U7" s="892" t="s">
        <v>363</v>
      </c>
      <c r="V7" s="893">
        <v>22</v>
      </c>
      <c r="W7" s="784" t="s">
        <v>554</v>
      </c>
      <c r="X7" s="784" t="s">
        <v>1136</v>
      </c>
      <c r="Y7" s="844">
        <v>4</v>
      </c>
      <c r="Z7" s="1388"/>
      <c r="AA7" s="1407"/>
      <c r="AB7" s="839">
        <v>4</v>
      </c>
      <c r="AC7" s="759" t="s">
        <v>1105</v>
      </c>
      <c r="AD7" s="759">
        <v>25</v>
      </c>
      <c r="AE7" s="903" t="s">
        <v>348</v>
      </c>
      <c r="AF7" s="903">
        <v>23</v>
      </c>
      <c r="AG7" s="964" t="s">
        <v>1242</v>
      </c>
      <c r="AH7" s="963" t="s">
        <v>1185</v>
      </c>
      <c r="AI7" s="956" t="s">
        <v>1243</v>
      </c>
      <c r="AJ7" s="957" t="s">
        <v>1185</v>
      </c>
      <c r="AK7" s="954" t="s">
        <v>1244</v>
      </c>
      <c r="AL7" s="787" t="s">
        <v>1185</v>
      </c>
      <c r="AM7" s="834">
        <v>4</v>
      </c>
      <c r="AN7" s="1407"/>
      <c r="AO7" s="1384"/>
      <c r="AP7" s="983">
        <v>4</v>
      </c>
      <c r="AQ7" s="985"/>
      <c r="AR7" s="986"/>
      <c r="AS7" s="987"/>
      <c r="AT7" s="987"/>
      <c r="AU7" s="989" t="s">
        <v>1256</v>
      </c>
      <c r="AV7" s="990" t="s">
        <v>1185</v>
      </c>
      <c r="AW7" s="914"/>
      <c r="AX7" s="914"/>
      <c r="AY7" s="760"/>
      <c r="AZ7" s="760"/>
      <c r="BA7" s="824">
        <v>4</v>
      </c>
      <c r="BB7" s="1384"/>
      <c r="BD7" s="561">
        <f t="shared" ref="BD7:BD18" si="18">IF(C7=0,"0",$C$2)</f>
        <v>30</v>
      </c>
      <c r="BE7" s="560">
        <f t="shared" ref="BE7:BE18" si="19">IF(E7=0,"0",$E$2)</f>
        <v>30</v>
      </c>
      <c r="BF7" s="714">
        <f t="shared" ref="BF7:BF18" si="20">IF(G7=0,"0",$G$2)</f>
        <v>30</v>
      </c>
      <c r="BG7" s="560">
        <f t="shared" ref="BG7:BG18" si="21">IF(I7=0,"0",$I$2)</f>
        <v>30</v>
      </c>
      <c r="BH7" s="562">
        <f t="shared" si="14"/>
        <v>30</v>
      </c>
      <c r="BI7" s="561">
        <f t="shared" si="0"/>
        <v>27</v>
      </c>
      <c r="BJ7" s="560">
        <f t="shared" si="1"/>
        <v>26</v>
      </c>
      <c r="BK7" s="560">
        <f t="shared" si="2"/>
        <v>30</v>
      </c>
      <c r="BL7" s="718">
        <f t="shared" si="3"/>
        <v>28</v>
      </c>
      <c r="BM7" s="561">
        <f t="shared" si="4"/>
        <v>28</v>
      </c>
      <c r="BN7" s="560">
        <f t="shared" si="5"/>
        <v>29</v>
      </c>
      <c r="BO7" s="560">
        <f t="shared" si="6"/>
        <v>30</v>
      </c>
      <c r="BP7" s="560">
        <f t="shared" si="7"/>
        <v>26</v>
      </c>
      <c r="BQ7" s="718">
        <f t="shared" si="8"/>
        <v>26</v>
      </c>
      <c r="BR7" s="561" t="str">
        <f t="shared" si="9"/>
        <v>0</v>
      </c>
      <c r="BS7" s="714" t="str">
        <f t="shared" si="10"/>
        <v>0</v>
      </c>
      <c r="BT7" s="560">
        <f t="shared" si="11"/>
        <v>29</v>
      </c>
      <c r="BU7" s="714" t="str">
        <f t="shared" si="12"/>
        <v>0</v>
      </c>
      <c r="BV7" s="562" t="str">
        <f t="shared" si="13"/>
        <v>0</v>
      </c>
      <c r="BW7" s="550">
        <f t="shared" si="15"/>
        <v>429</v>
      </c>
      <c r="BX7">
        <f t="shared" si="16"/>
        <v>84</v>
      </c>
      <c r="BY7">
        <f t="shared" si="17"/>
        <v>345</v>
      </c>
    </row>
    <row r="8" spans="1:77" ht="54" x14ac:dyDescent="0.45">
      <c r="A8" s="1402"/>
      <c r="B8" s="859">
        <v>5</v>
      </c>
      <c r="C8" s="782" t="s">
        <v>536</v>
      </c>
      <c r="D8" s="783">
        <v>26</v>
      </c>
      <c r="E8" s="877" t="s">
        <v>529</v>
      </c>
      <c r="F8" s="878">
        <v>24</v>
      </c>
      <c r="G8" s="864" t="s">
        <v>207</v>
      </c>
      <c r="H8" s="865" t="s">
        <v>89</v>
      </c>
      <c r="I8" s="877" t="s">
        <v>531</v>
      </c>
      <c r="J8" s="878">
        <v>29</v>
      </c>
      <c r="K8" s="782" t="s">
        <v>461</v>
      </c>
      <c r="L8" s="783">
        <v>12</v>
      </c>
      <c r="M8" s="854">
        <v>5</v>
      </c>
      <c r="N8" s="1402"/>
      <c r="O8" s="1388"/>
      <c r="P8" s="849">
        <v>5</v>
      </c>
      <c r="Q8" s="784" t="s">
        <v>375</v>
      </c>
      <c r="R8" s="786">
        <v>28</v>
      </c>
      <c r="S8" s="892" t="s">
        <v>385</v>
      </c>
      <c r="T8" s="893">
        <v>21</v>
      </c>
      <c r="U8" s="892" t="s">
        <v>365</v>
      </c>
      <c r="V8" s="893">
        <v>22</v>
      </c>
      <c r="W8" s="784" t="s">
        <v>518</v>
      </c>
      <c r="X8" s="786">
        <v>113</v>
      </c>
      <c r="Y8" s="844">
        <v>5</v>
      </c>
      <c r="Z8" s="1388"/>
      <c r="AA8" s="1407"/>
      <c r="AB8" s="839">
        <v>5</v>
      </c>
      <c r="AC8" s="759" t="s">
        <v>344</v>
      </c>
      <c r="AD8" s="759">
        <v>25</v>
      </c>
      <c r="AE8" s="903" t="s">
        <v>1142</v>
      </c>
      <c r="AF8" s="903">
        <v>23</v>
      </c>
      <c r="AG8" s="908"/>
      <c r="AH8" s="908"/>
      <c r="AI8" s="903"/>
      <c r="AJ8" s="903"/>
      <c r="AK8" s="759"/>
      <c r="AL8" s="787"/>
      <c r="AM8" s="834">
        <v>5</v>
      </c>
      <c r="AN8" s="1407"/>
      <c r="AO8" s="1384"/>
      <c r="AP8" s="983">
        <v>5</v>
      </c>
      <c r="AQ8" s="985" t="s">
        <v>1257</v>
      </c>
      <c r="AR8" s="986" t="s">
        <v>1280</v>
      </c>
      <c r="AS8" s="987"/>
      <c r="AT8" s="987"/>
      <c r="AU8" s="990"/>
      <c r="AV8" s="990"/>
      <c r="AW8" s="914"/>
      <c r="AX8" s="914"/>
      <c r="AY8" s="760"/>
      <c r="AZ8" s="760"/>
      <c r="BA8" s="824">
        <v>5</v>
      </c>
      <c r="BB8" s="1384"/>
      <c r="BD8" s="561">
        <f t="shared" si="18"/>
        <v>30</v>
      </c>
      <c r="BE8" s="560">
        <f t="shared" si="19"/>
        <v>30</v>
      </c>
      <c r="BF8" s="714">
        <f t="shared" si="20"/>
        <v>30</v>
      </c>
      <c r="BG8" s="560">
        <f t="shared" si="21"/>
        <v>30</v>
      </c>
      <c r="BH8" s="562">
        <f t="shared" si="14"/>
        <v>30</v>
      </c>
      <c r="BI8" s="561">
        <f t="shared" si="0"/>
        <v>27</v>
      </c>
      <c r="BJ8" s="560">
        <f t="shared" si="1"/>
        <v>26</v>
      </c>
      <c r="BK8" s="560">
        <f t="shared" si="2"/>
        <v>30</v>
      </c>
      <c r="BL8" s="718">
        <f t="shared" si="3"/>
        <v>28</v>
      </c>
      <c r="BM8" s="561">
        <f t="shared" si="4"/>
        <v>28</v>
      </c>
      <c r="BN8" s="560">
        <f t="shared" si="5"/>
        <v>29</v>
      </c>
      <c r="BO8" s="560" t="str">
        <f t="shared" si="6"/>
        <v>0</v>
      </c>
      <c r="BP8" s="560" t="str">
        <f t="shared" si="7"/>
        <v>0</v>
      </c>
      <c r="BQ8" s="718" t="str">
        <f t="shared" si="8"/>
        <v>0</v>
      </c>
      <c r="BR8" s="561">
        <f t="shared" si="9"/>
        <v>36</v>
      </c>
      <c r="BS8" s="714" t="str">
        <f t="shared" si="10"/>
        <v>0</v>
      </c>
      <c r="BT8" s="560" t="str">
        <f t="shared" si="11"/>
        <v>0</v>
      </c>
      <c r="BU8" s="714" t="str">
        <f t="shared" si="12"/>
        <v>0</v>
      </c>
      <c r="BV8" s="562" t="str">
        <f t="shared" si="13"/>
        <v>0</v>
      </c>
      <c r="BW8" s="550">
        <f t="shared" si="15"/>
        <v>354</v>
      </c>
      <c r="BX8">
        <f t="shared" si="16"/>
        <v>58</v>
      </c>
      <c r="BY8">
        <f t="shared" si="17"/>
        <v>296</v>
      </c>
    </row>
    <row r="9" spans="1:77" ht="36" x14ac:dyDescent="0.45">
      <c r="A9" s="1402"/>
      <c r="B9" s="860">
        <v>6</v>
      </c>
      <c r="C9" s="788"/>
      <c r="D9" s="783"/>
      <c r="E9" s="877"/>
      <c r="F9" s="878"/>
      <c r="G9" s="864"/>
      <c r="H9" s="865"/>
      <c r="I9" s="877"/>
      <c r="J9" s="878"/>
      <c r="K9" s="782"/>
      <c r="L9" s="783"/>
      <c r="M9" s="855">
        <v>6</v>
      </c>
      <c r="N9" s="1402"/>
      <c r="O9" s="1388"/>
      <c r="P9" s="850">
        <v>6</v>
      </c>
      <c r="Q9" s="784"/>
      <c r="R9" s="786"/>
      <c r="S9" s="890"/>
      <c r="T9" s="894"/>
      <c r="U9" s="890"/>
      <c r="V9" s="900"/>
      <c r="W9" s="784"/>
      <c r="X9" s="786"/>
      <c r="Y9" s="845">
        <v>6</v>
      </c>
      <c r="Z9" s="1388"/>
      <c r="AA9" s="1407"/>
      <c r="AB9" s="840">
        <v>6</v>
      </c>
      <c r="AC9" s="776"/>
      <c r="AD9" s="777"/>
      <c r="AE9" s="901"/>
      <c r="AF9" s="901"/>
      <c r="AG9" s="909" t="s">
        <v>351</v>
      </c>
      <c r="AH9" s="909">
        <v>20</v>
      </c>
      <c r="AI9" s="901" t="s">
        <v>508</v>
      </c>
      <c r="AJ9" s="901">
        <v>11</v>
      </c>
      <c r="AK9" s="777" t="s">
        <v>208</v>
      </c>
      <c r="AL9" s="787">
        <v>112</v>
      </c>
      <c r="AM9" s="835">
        <v>6</v>
      </c>
      <c r="AN9" s="1407"/>
      <c r="AO9" s="1384"/>
      <c r="AP9" s="984">
        <v>6</v>
      </c>
      <c r="AQ9" s="780" t="s">
        <v>214</v>
      </c>
      <c r="AR9" s="780">
        <v>13</v>
      </c>
      <c r="AS9" s="912"/>
      <c r="AT9" s="912"/>
      <c r="AU9" s="920" t="s">
        <v>334</v>
      </c>
      <c r="AV9" s="920">
        <v>14</v>
      </c>
      <c r="AW9" s="912"/>
      <c r="AX9" s="912"/>
      <c r="AY9" s="780" t="s">
        <v>806</v>
      </c>
      <c r="AZ9" s="780">
        <v>10</v>
      </c>
      <c r="BA9" s="825">
        <v>6</v>
      </c>
      <c r="BB9" s="1384"/>
      <c r="BD9" s="561" t="str">
        <f t="shared" si="18"/>
        <v>0</v>
      </c>
      <c r="BE9" s="560" t="str">
        <f t="shared" si="19"/>
        <v>0</v>
      </c>
      <c r="BF9" s="714" t="str">
        <f t="shared" si="20"/>
        <v>0</v>
      </c>
      <c r="BG9" s="560" t="str">
        <f t="shared" si="21"/>
        <v>0</v>
      </c>
      <c r="BH9" s="562" t="str">
        <f t="shared" si="14"/>
        <v>0</v>
      </c>
      <c r="BI9" s="561" t="str">
        <f t="shared" si="0"/>
        <v>0</v>
      </c>
      <c r="BJ9" s="560" t="str">
        <f t="shared" si="1"/>
        <v>0</v>
      </c>
      <c r="BK9" s="560" t="str">
        <f t="shared" si="2"/>
        <v>0</v>
      </c>
      <c r="BL9" s="718" t="str">
        <f t="shared" si="3"/>
        <v>0</v>
      </c>
      <c r="BM9" s="561" t="str">
        <f t="shared" si="4"/>
        <v>0</v>
      </c>
      <c r="BN9" s="560" t="str">
        <f t="shared" si="5"/>
        <v>0</v>
      </c>
      <c r="BO9" s="560">
        <f t="shared" si="6"/>
        <v>30</v>
      </c>
      <c r="BP9" s="560">
        <f t="shared" si="7"/>
        <v>26</v>
      </c>
      <c r="BQ9" s="718">
        <f t="shared" si="8"/>
        <v>26</v>
      </c>
      <c r="BR9" s="561">
        <f t="shared" si="9"/>
        <v>36</v>
      </c>
      <c r="BS9" s="714" t="str">
        <f t="shared" si="10"/>
        <v>0</v>
      </c>
      <c r="BT9" s="560">
        <f t="shared" si="11"/>
        <v>29</v>
      </c>
      <c r="BU9" s="714" t="str">
        <f t="shared" si="12"/>
        <v>0</v>
      </c>
      <c r="BV9" s="562">
        <f t="shared" si="13"/>
        <v>27</v>
      </c>
      <c r="BW9" s="550">
        <f t="shared" si="15"/>
        <v>174</v>
      </c>
      <c r="BX9">
        <f t="shared" si="16"/>
        <v>26</v>
      </c>
      <c r="BY9">
        <f t="shared" si="17"/>
        <v>148</v>
      </c>
    </row>
    <row r="10" spans="1:77" ht="108" x14ac:dyDescent="0.45">
      <c r="A10" s="1402"/>
      <c r="B10" s="860">
        <v>7</v>
      </c>
      <c r="C10" s="929" t="s">
        <v>1184</v>
      </c>
      <c r="D10" s="930" t="s">
        <v>1185</v>
      </c>
      <c r="E10" s="931" t="s">
        <v>1186</v>
      </c>
      <c r="F10" s="932" t="s">
        <v>1185</v>
      </c>
      <c r="G10" s="933" t="s">
        <v>1187</v>
      </c>
      <c r="H10" s="934" t="s">
        <v>1185</v>
      </c>
      <c r="I10" s="931" t="s">
        <v>1188</v>
      </c>
      <c r="J10" s="932" t="s">
        <v>1185</v>
      </c>
      <c r="K10" s="929" t="s">
        <v>1189</v>
      </c>
      <c r="L10" s="930" t="s">
        <v>1185</v>
      </c>
      <c r="M10" s="855">
        <v>7</v>
      </c>
      <c r="N10" s="1402"/>
      <c r="O10" s="1388"/>
      <c r="P10" s="850">
        <v>7</v>
      </c>
      <c r="Q10" s="946" t="s">
        <v>1225</v>
      </c>
      <c r="R10" s="952" t="s">
        <v>1185</v>
      </c>
      <c r="S10" s="948" t="s">
        <v>1226</v>
      </c>
      <c r="T10" s="953" t="s">
        <v>1185</v>
      </c>
      <c r="U10" s="948" t="s">
        <v>1227</v>
      </c>
      <c r="V10" s="953" t="s">
        <v>1185</v>
      </c>
      <c r="W10" s="946" t="s">
        <v>1228</v>
      </c>
      <c r="X10" s="952" t="s">
        <v>1185</v>
      </c>
      <c r="Y10" s="845">
        <v>7</v>
      </c>
      <c r="Z10" s="1388"/>
      <c r="AA10" s="1407"/>
      <c r="AB10" s="840">
        <v>7</v>
      </c>
      <c r="AC10" s="954" t="s">
        <v>1229</v>
      </c>
      <c r="AD10" s="955" t="s">
        <v>1185</v>
      </c>
      <c r="AE10" s="956" t="s">
        <v>1230</v>
      </c>
      <c r="AF10" s="957" t="s">
        <v>1185</v>
      </c>
      <c r="AG10" s="908" t="s">
        <v>352</v>
      </c>
      <c r="AH10" s="908">
        <v>20</v>
      </c>
      <c r="AI10" s="903" t="s">
        <v>509</v>
      </c>
      <c r="AJ10" s="903">
        <v>11</v>
      </c>
      <c r="AK10" s="759" t="s">
        <v>209</v>
      </c>
      <c r="AL10" s="787">
        <v>112</v>
      </c>
      <c r="AM10" s="835">
        <v>7</v>
      </c>
      <c r="AN10" s="1407"/>
      <c r="AO10" s="1384"/>
      <c r="AP10" s="984">
        <v>7</v>
      </c>
      <c r="AQ10" s="760" t="s">
        <v>220</v>
      </c>
      <c r="AR10" s="760">
        <v>13</v>
      </c>
      <c r="AS10" s="914"/>
      <c r="AT10" s="914"/>
      <c r="AU10" s="921" t="s">
        <v>336</v>
      </c>
      <c r="AV10" s="921">
        <v>14</v>
      </c>
      <c r="AW10" s="914"/>
      <c r="AX10" s="914"/>
      <c r="AY10" s="760" t="s">
        <v>807</v>
      </c>
      <c r="AZ10" s="760">
        <v>10</v>
      </c>
      <c r="BA10" s="825">
        <v>7</v>
      </c>
      <c r="BB10" s="1384"/>
      <c r="BD10" s="561">
        <f t="shared" si="18"/>
        <v>30</v>
      </c>
      <c r="BE10" s="560">
        <f t="shared" si="19"/>
        <v>30</v>
      </c>
      <c r="BF10" s="714">
        <f t="shared" si="20"/>
        <v>30</v>
      </c>
      <c r="BG10" s="560">
        <f t="shared" si="21"/>
        <v>30</v>
      </c>
      <c r="BH10" s="562">
        <f t="shared" si="14"/>
        <v>30</v>
      </c>
      <c r="BI10" s="561">
        <f t="shared" si="0"/>
        <v>27</v>
      </c>
      <c r="BJ10" s="560">
        <f t="shared" si="1"/>
        <v>26</v>
      </c>
      <c r="BK10" s="560">
        <f t="shared" si="2"/>
        <v>30</v>
      </c>
      <c r="BL10" s="718">
        <f t="shared" si="3"/>
        <v>28</v>
      </c>
      <c r="BM10" s="561">
        <f t="shared" si="4"/>
        <v>28</v>
      </c>
      <c r="BN10" s="560">
        <f t="shared" si="5"/>
        <v>29</v>
      </c>
      <c r="BO10" s="560">
        <f t="shared" si="6"/>
        <v>30</v>
      </c>
      <c r="BP10" s="560">
        <f t="shared" si="7"/>
        <v>26</v>
      </c>
      <c r="BQ10" s="718">
        <f t="shared" si="8"/>
        <v>26</v>
      </c>
      <c r="BR10" s="561">
        <f t="shared" si="9"/>
        <v>36</v>
      </c>
      <c r="BS10" s="714" t="str">
        <f t="shared" si="10"/>
        <v>0</v>
      </c>
      <c r="BT10" s="560">
        <f t="shared" si="11"/>
        <v>29</v>
      </c>
      <c r="BU10" s="714" t="str">
        <f t="shared" si="12"/>
        <v>0</v>
      </c>
      <c r="BV10" s="562">
        <f t="shared" si="13"/>
        <v>27</v>
      </c>
      <c r="BW10" s="550">
        <f t="shared" si="15"/>
        <v>492</v>
      </c>
      <c r="BX10">
        <f t="shared" si="16"/>
        <v>84</v>
      </c>
      <c r="BY10">
        <f t="shared" si="17"/>
        <v>408</v>
      </c>
    </row>
    <row r="11" spans="1:77" ht="108" x14ac:dyDescent="0.45">
      <c r="A11" s="1402"/>
      <c r="B11" s="860">
        <v>8</v>
      </c>
      <c r="C11" s="935"/>
      <c r="D11" s="930"/>
      <c r="E11" s="931" t="s">
        <v>1190</v>
      </c>
      <c r="F11" s="932" t="s">
        <v>1185</v>
      </c>
      <c r="G11" s="936"/>
      <c r="H11" s="934"/>
      <c r="I11" s="937"/>
      <c r="J11" s="932"/>
      <c r="K11" s="935"/>
      <c r="L11" s="930"/>
      <c r="M11" s="855">
        <v>8</v>
      </c>
      <c r="N11" s="1402"/>
      <c r="O11" s="1388"/>
      <c r="P11" s="850">
        <v>8</v>
      </c>
      <c r="Q11" s="946" t="s">
        <v>1212</v>
      </c>
      <c r="R11" s="952" t="s">
        <v>1185</v>
      </c>
      <c r="S11" s="950"/>
      <c r="T11" s="953"/>
      <c r="U11" s="950"/>
      <c r="V11" s="953"/>
      <c r="W11" s="947"/>
      <c r="X11" s="952"/>
      <c r="Y11" s="845">
        <v>8</v>
      </c>
      <c r="Z11" s="1388"/>
      <c r="AA11" s="1407"/>
      <c r="AB11" s="840">
        <v>8</v>
      </c>
      <c r="AC11" s="954" t="s">
        <v>1231</v>
      </c>
      <c r="AD11" s="955" t="s">
        <v>1185</v>
      </c>
      <c r="AE11" s="956" t="s">
        <v>1232</v>
      </c>
      <c r="AF11" s="957" t="s">
        <v>1185</v>
      </c>
      <c r="AG11" s="908" t="s">
        <v>353</v>
      </c>
      <c r="AH11" s="908">
        <v>20</v>
      </c>
      <c r="AI11" s="903" t="s">
        <v>510</v>
      </c>
      <c r="AJ11" s="903">
        <v>11</v>
      </c>
      <c r="AK11" s="759" t="s">
        <v>210</v>
      </c>
      <c r="AL11" s="787">
        <v>112</v>
      </c>
      <c r="AM11" s="835">
        <v>8</v>
      </c>
      <c r="AN11" s="1407"/>
      <c r="AO11" s="1384"/>
      <c r="AP11" s="984">
        <v>8</v>
      </c>
      <c r="AQ11" s="760" t="s">
        <v>219</v>
      </c>
      <c r="AR11" s="760">
        <v>13</v>
      </c>
      <c r="AS11" s="912" t="s">
        <v>215</v>
      </c>
      <c r="AT11" s="912">
        <v>110</v>
      </c>
      <c r="AU11" s="921" t="s">
        <v>335</v>
      </c>
      <c r="AV11" s="921">
        <v>14</v>
      </c>
      <c r="AW11" s="912"/>
      <c r="AX11" s="914"/>
      <c r="AY11" s="760" t="s">
        <v>808</v>
      </c>
      <c r="AZ11" s="760">
        <v>10</v>
      </c>
      <c r="BA11" s="825">
        <v>8</v>
      </c>
      <c r="BB11" s="1384"/>
      <c r="BD11" s="561" t="str">
        <f t="shared" si="18"/>
        <v>0</v>
      </c>
      <c r="BE11" s="560">
        <f t="shared" si="19"/>
        <v>30</v>
      </c>
      <c r="BF11" s="714" t="str">
        <f t="shared" si="20"/>
        <v>0</v>
      </c>
      <c r="BG11" s="560" t="str">
        <f t="shared" si="21"/>
        <v>0</v>
      </c>
      <c r="BH11" s="562" t="str">
        <f t="shared" si="14"/>
        <v>0</v>
      </c>
      <c r="BI11" s="561">
        <f t="shared" si="0"/>
        <v>27</v>
      </c>
      <c r="BJ11" s="560" t="str">
        <f t="shared" si="1"/>
        <v>0</v>
      </c>
      <c r="BK11" s="560" t="str">
        <f t="shared" si="2"/>
        <v>0</v>
      </c>
      <c r="BL11" s="718" t="str">
        <f t="shared" si="3"/>
        <v>0</v>
      </c>
      <c r="BM11" s="561">
        <f t="shared" si="4"/>
        <v>28</v>
      </c>
      <c r="BN11" s="560">
        <f t="shared" si="5"/>
        <v>29</v>
      </c>
      <c r="BO11" s="560">
        <f t="shared" si="6"/>
        <v>30</v>
      </c>
      <c r="BP11" s="560">
        <f t="shared" si="7"/>
        <v>26</v>
      </c>
      <c r="BQ11" s="718">
        <f t="shared" si="8"/>
        <v>26</v>
      </c>
      <c r="BR11" s="561">
        <f t="shared" si="9"/>
        <v>36</v>
      </c>
      <c r="BS11" s="714">
        <f t="shared" si="10"/>
        <v>27</v>
      </c>
      <c r="BT11" s="560">
        <f t="shared" si="11"/>
        <v>29</v>
      </c>
      <c r="BU11" s="714" t="str">
        <f t="shared" si="12"/>
        <v>0</v>
      </c>
      <c r="BV11" s="562">
        <f t="shared" si="13"/>
        <v>27</v>
      </c>
      <c r="BW11" s="550">
        <f t="shared" si="15"/>
        <v>315</v>
      </c>
      <c r="BX11">
        <f t="shared" si="16"/>
        <v>53</v>
      </c>
      <c r="BY11">
        <f t="shared" si="17"/>
        <v>262</v>
      </c>
    </row>
    <row r="12" spans="1:77" ht="36" x14ac:dyDescent="0.45">
      <c r="A12" s="1402"/>
      <c r="B12" s="860">
        <v>9</v>
      </c>
      <c r="C12" s="781"/>
      <c r="D12" s="783"/>
      <c r="E12" s="879"/>
      <c r="F12" s="878"/>
      <c r="G12" s="867"/>
      <c r="H12" s="865"/>
      <c r="I12" s="879"/>
      <c r="J12" s="878"/>
      <c r="K12" s="781"/>
      <c r="L12" s="783"/>
      <c r="M12" s="855">
        <v>9</v>
      </c>
      <c r="N12" s="1402"/>
      <c r="O12" s="1388"/>
      <c r="P12" s="850">
        <v>9</v>
      </c>
      <c r="Q12" s="784"/>
      <c r="R12" s="786"/>
      <c r="S12" s="892"/>
      <c r="T12" s="893"/>
      <c r="U12" s="892"/>
      <c r="V12" s="893"/>
      <c r="W12" s="784"/>
      <c r="X12" s="786"/>
      <c r="Y12" s="845">
        <v>9</v>
      </c>
      <c r="Z12" s="1388"/>
      <c r="AA12" s="1407"/>
      <c r="AB12" s="840">
        <v>9</v>
      </c>
      <c r="AC12" s="759"/>
      <c r="AD12" s="759"/>
      <c r="AE12" s="903"/>
      <c r="AF12" s="903"/>
      <c r="AG12" s="908" t="s">
        <v>461</v>
      </c>
      <c r="AH12" s="908">
        <v>20</v>
      </c>
      <c r="AI12" s="903" t="s">
        <v>511</v>
      </c>
      <c r="AJ12" s="903">
        <v>11</v>
      </c>
      <c r="AK12" s="759" t="s">
        <v>211</v>
      </c>
      <c r="AL12" s="787">
        <v>112</v>
      </c>
      <c r="AM12" s="835">
        <v>9</v>
      </c>
      <c r="AN12" s="1407"/>
      <c r="AO12" s="1384"/>
      <c r="AP12" s="984">
        <v>9</v>
      </c>
      <c r="AQ12" s="760" t="s">
        <v>379</v>
      </c>
      <c r="AR12" s="760">
        <v>13</v>
      </c>
      <c r="AS12" s="914" t="s">
        <v>216</v>
      </c>
      <c r="AT12" s="914">
        <v>110</v>
      </c>
      <c r="AU12" s="921" t="s">
        <v>379</v>
      </c>
      <c r="AV12" s="921">
        <v>14</v>
      </c>
      <c r="AW12" s="912" t="s">
        <v>154</v>
      </c>
      <c r="AX12" s="912">
        <v>115</v>
      </c>
      <c r="AY12" s="760" t="s">
        <v>810</v>
      </c>
      <c r="AZ12" s="760">
        <v>10</v>
      </c>
      <c r="BA12" s="825">
        <v>9</v>
      </c>
      <c r="BB12" s="1384"/>
      <c r="BD12" s="561" t="str">
        <f t="shared" si="18"/>
        <v>0</v>
      </c>
      <c r="BE12" s="560" t="str">
        <f t="shared" si="19"/>
        <v>0</v>
      </c>
      <c r="BF12" s="714" t="str">
        <f t="shared" si="20"/>
        <v>0</v>
      </c>
      <c r="BG12" s="560" t="str">
        <f t="shared" si="21"/>
        <v>0</v>
      </c>
      <c r="BH12" s="562" t="str">
        <f t="shared" si="14"/>
        <v>0</v>
      </c>
      <c r="BI12" s="561" t="str">
        <f t="shared" si="0"/>
        <v>0</v>
      </c>
      <c r="BJ12" s="560" t="str">
        <f t="shared" si="1"/>
        <v>0</v>
      </c>
      <c r="BK12" s="560" t="str">
        <f t="shared" si="2"/>
        <v>0</v>
      </c>
      <c r="BL12" s="718" t="str">
        <f t="shared" si="3"/>
        <v>0</v>
      </c>
      <c r="BM12" s="561" t="str">
        <f t="shared" si="4"/>
        <v>0</v>
      </c>
      <c r="BN12" s="560" t="str">
        <f t="shared" si="5"/>
        <v>0</v>
      </c>
      <c r="BO12" s="560">
        <f t="shared" si="6"/>
        <v>30</v>
      </c>
      <c r="BP12" s="560">
        <f t="shared" si="7"/>
        <v>26</v>
      </c>
      <c r="BQ12" s="718">
        <f t="shared" si="8"/>
        <v>26</v>
      </c>
      <c r="BR12" s="561">
        <f t="shared" si="9"/>
        <v>36</v>
      </c>
      <c r="BS12" s="714">
        <f t="shared" si="10"/>
        <v>27</v>
      </c>
      <c r="BT12" s="560">
        <f t="shared" si="11"/>
        <v>29</v>
      </c>
      <c r="BU12" s="714">
        <f t="shared" si="12"/>
        <v>30</v>
      </c>
      <c r="BV12" s="562">
        <f t="shared" si="13"/>
        <v>27</v>
      </c>
      <c r="BW12" s="550">
        <f t="shared" si="15"/>
        <v>231</v>
      </c>
      <c r="BX12">
        <f t="shared" si="16"/>
        <v>83</v>
      </c>
      <c r="BY12">
        <f t="shared" si="17"/>
        <v>148</v>
      </c>
    </row>
    <row r="13" spans="1:77" ht="52.2" x14ac:dyDescent="0.45">
      <c r="A13" s="1402"/>
      <c r="B13" s="860">
        <v>10</v>
      </c>
      <c r="C13" s="781"/>
      <c r="D13" s="783"/>
      <c r="E13" s="879"/>
      <c r="F13" s="878"/>
      <c r="G13" s="867"/>
      <c r="H13" s="865"/>
      <c r="I13" s="879"/>
      <c r="J13" s="878"/>
      <c r="K13" s="781"/>
      <c r="L13" s="783"/>
      <c r="M13" s="855">
        <v>10</v>
      </c>
      <c r="N13" s="1402"/>
      <c r="O13" s="1388"/>
      <c r="P13" s="850">
        <v>10</v>
      </c>
      <c r="Q13" s="789"/>
      <c r="R13" s="786"/>
      <c r="S13" s="892"/>
      <c r="T13" s="893"/>
      <c r="U13" s="892"/>
      <c r="V13" s="893"/>
      <c r="W13" s="784"/>
      <c r="X13" s="786"/>
      <c r="Y13" s="845">
        <v>10</v>
      </c>
      <c r="Z13" s="1388"/>
      <c r="AA13" s="1407"/>
      <c r="AB13" s="840">
        <v>10</v>
      </c>
      <c r="AC13" s="759"/>
      <c r="AD13" s="759"/>
      <c r="AE13" s="903"/>
      <c r="AF13" s="903"/>
      <c r="AG13" s="908" t="s">
        <v>354</v>
      </c>
      <c r="AH13" s="908">
        <v>20</v>
      </c>
      <c r="AI13" s="903" t="s">
        <v>1135</v>
      </c>
      <c r="AJ13" s="903">
        <v>11</v>
      </c>
      <c r="AK13" s="759" t="s">
        <v>1101</v>
      </c>
      <c r="AL13" s="787">
        <v>112</v>
      </c>
      <c r="AM13" s="835">
        <v>10</v>
      </c>
      <c r="AN13" s="1407"/>
      <c r="AO13" s="1384"/>
      <c r="AP13" s="984">
        <v>10</v>
      </c>
      <c r="AQ13" s="760" t="s">
        <v>380</v>
      </c>
      <c r="AR13" s="760">
        <v>13</v>
      </c>
      <c r="AS13" s="914" t="s">
        <v>217</v>
      </c>
      <c r="AT13" s="914">
        <v>110</v>
      </c>
      <c r="AU13" s="921" t="s">
        <v>147</v>
      </c>
      <c r="AV13" s="921" t="s">
        <v>89</v>
      </c>
      <c r="AW13" s="914" t="s">
        <v>149</v>
      </c>
      <c r="AX13" s="914">
        <v>115</v>
      </c>
      <c r="AY13" s="760" t="s">
        <v>461</v>
      </c>
      <c r="AZ13" s="760">
        <v>10</v>
      </c>
      <c r="BA13" s="825">
        <v>10</v>
      </c>
      <c r="BB13" s="1384"/>
      <c r="BD13" s="561" t="str">
        <f t="shared" si="18"/>
        <v>0</v>
      </c>
      <c r="BE13" s="560" t="str">
        <f t="shared" si="19"/>
        <v>0</v>
      </c>
      <c r="BF13" s="714" t="str">
        <f t="shared" si="20"/>
        <v>0</v>
      </c>
      <c r="BG13" s="560" t="str">
        <f t="shared" si="21"/>
        <v>0</v>
      </c>
      <c r="BH13" s="562" t="str">
        <f t="shared" si="14"/>
        <v>0</v>
      </c>
      <c r="BI13" s="561" t="str">
        <f t="shared" si="0"/>
        <v>0</v>
      </c>
      <c r="BJ13" s="560" t="str">
        <f t="shared" si="1"/>
        <v>0</v>
      </c>
      <c r="BK13" s="560" t="str">
        <f t="shared" si="2"/>
        <v>0</v>
      </c>
      <c r="BL13" s="718" t="str">
        <f t="shared" si="3"/>
        <v>0</v>
      </c>
      <c r="BM13" s="561" t="str">
        <f t="shared" si="4"/>
        <v>0</v>
      </c>
      <c r="BN13" s="560" t="str">
        <f t="shared" si="5"/>
        <v>0</v>
      </c>
      <c r="BO13" s="560">
        <f t="shared" si="6"/>
        <v>30</v>
      </c>
      <c r="BP13" s="560">
        <f t="shared" si="7"/>
        <v>26</v>
      </c>
      <c r="BQ13" s="718">
        <f t="shared" si="8"/>
        <v>26</v>
      </c>
      <c r="BR13" s="561">
        <f t="shared" si="9"/>
        <v>36</v>
      </c>
      <c r="BS13" s="714">
        <f t="shared" si="10"/>
        <v>27</v>
      </c>
      <c r="BT13" s="560">
        <f t="shared" si="11"/>
        <v>29</v>
      </c>
      <c r="BU13" s="714">
        <f t="shared" si="12"/>
        <v>30</v>
      </c>
      <c r="BV13" s="562">
        <f t="shared" si="13"/>
        <v>27</v>
      </c>
      <c r="BW13" s="550">
        <f t="shared" si="15"/>
        <v>231</v>
      </c>
      <c r="BX13">
        <f t="shared" si="16"/>
        <v>83</v>
      </c>
      <c r="BY13">
        <f t="shared" si="17"/>
        <v>148</v>
      </c>
    </row>
    <row r="14" spans="1:77" ht="54" x14ac:dyDescent="0.45">
      <c r="A14" s="1402"/>
      <c r="B14" s="860">
        <v>11</v>
      </c>
      <c r="C14" s="781"/>
      <c r="D14" s="783"/>
      <c r="E14" s="879"/>
      <c r="F14" s="878"/>
      <c r="G14" s="867"/>
      <c r="H14" s="865"/>
      <c r="I14" s="879"/>
      <c r="J14" s="878"/>
      <c r="K14" s="781"/>
      <c r="L14" s="783"/>
      <c r="M14" s="855">
        <v>11</v>
      </c>
      <c r="N14" s="1402"/>
      <c r="O14" s="1388"/>
      <c r="P14" s="850">
        <v>11</v>
      </c>
      <c r="Q14" s="790"/>
      <c r="R14" s="791"/>
      <c r="S14" s="895"/>
      <c r="T14" s="896"/>
      <c r="U14" s="895"/>
      <c r="V14" s="896"/>
      <c r="W14" s="784"/>
      <c r="X14" s="791"/>
      <c r="Y14" s="845">
        <v>11</v>
      </c>
      <c r="Z14" s="1388"/>
      <c r="AA14" s="1407"/>
      <c r="AB14" s="840">
        <v>11</v>
      </c>
      <c r="AC14" s="759"/>
      <c r="AD14" s="759"/>
      <c r="AE14" s="903"/>
      <c r="AF14" s="903"/>
      <c r="AG14" s="908"/>
      <c r="AH14" s="908"/>
      <c r="AI14" s="903"/>
      <c r="AJ14" s="903"/>
      <c r="AK14" s="759"/>
      <c r="AL14" s="793"/>
      <c r="AM14" s="835">
        <v>11</v>
      </c>
      <c r="AN14" s="1407"/>
      <c r="AO14" s="1384"/>
      <c r="AP14" s="984">
        <v>11</v>
      </c>
      <c r="AQ14" s="985" t="s">
        <v>1231</v>
      </c>
      <c r="AR14" s="986" t="s">
        <v>89</v>
      </c>
      <c r="AS14" s="914" t="s">
        <v>461</v>
      </c>
      <c r="AT14" s="914">
        <v>110</v>
      </c>
      <c r="AU14" s="921"/>
      <c r="AV14" s="921"/>
      <c r="AW14" s="914" t="s">
        <v>148</v>
      </c>
      <c r="AX14" s="914">
        <v>115</v>
      </c>
      <c r="AY14" s="985" t="s">
        <v>1261</v>
      </c>
      <c r="AZ14" s="986" t="s">
        <v>1280</v>
      </c>
      <c r="BA14" s="825">
        <v>11</v>
      </c>
      <c r="BB14" s="1384"/>
      <c r="BD14" s="561" t="str">
        <f t="shared" si="18"/>
        <v>0</v>
      </c>
      <c r="BE14" s="560" t="str">
        <f t="shared" si="19"/>
        <v>0</v>
      </c>
      <c r="BF14" s="714" t="str">
        <f t="shared" si="20"/>
        <v>0</v>
      </c>
      <c r="BG14" s="560" t="str">
        <f t="shared" si="21"/>
        <v>0</v>
      </c>
      <c r="BH14" s="562" t="str">
        <f t="shared" si="14"/>
        <v>0</v>
      </c>
      <c r="BI14" s="561" t="str">
        <f t="shared" si="0"/>
        <v>0</v>
      </c>
      <c r="BJ14" s="560" t="str">
        <f t="shared" si="1"/>
        <v>0</v>
      </c>
      <c r="BK14" s="560" t="str">
        <f t="shared" si="2"/>
        <v>0</v>
      </c>
      <c r="BL14" s="718" t="str">
        <f t="shared" si="3"/>
        <v>0</v>
      </c>
      <c r="BM14" s="561" t="str">
        <f t="shared" si="4"/>
        <v>0</v>
      </c>
      <c r="BN14" s="560" t="str">
        <f t="shared" si="5"/>
        <v>0</v>
      </c>
      <c r="BO14" s="560" t="str">
        <f t="shared" si="6"/>
        <v>0</v>
      </c>
      <c r="BP14" s="560" t="str">
        <f t="shared" si="7"/>
        <v>0</v>
      </c>
      <c r="BQ14" s="718" t="str">
        <f t="shared" si="8"/>
        <v>0</v>
      </c>
      <c r="BR14" s="561">
        <f t="shared" si="9"/>
        <v>36</v>
      </c>
      <c r="BS14" s="714">
        <f t="shared" si="10"/>
        <v>27</v>
      </c>
      <c r="BT14" s="560" t="str">
        <f t="shared" si="11"/>
        <v>0</v>
      </c>
      <c r="BU14" s="714">
        <f t="shared" si="12"/>
        <v>30</v>
      </c>
      <c r="BV14" s="562">
        <f t="shared" si="13"/>
        <v>27</v>
      </c>
      <c r="BW14" s="550">
        <f t="shared" si="15"/>
        <v>120</v>
      </c>
      <c r="BX14">
        <f t="shared" si="16"/>
        <v>57</v>
      </c>
      <c r="BY14">
        <f t="shared" si="17"/>
        <v>63</v>
      </c>
    </row>
    <row r="15" spans="1:77" ht="54" x14ac:dyDescent="0.45">
      <c r="A15" s="1402"/>
      <c r="B15" s="860">
        <v>12</v>
      </c>
      <c r="C15" s="781"/>
      <c r="D15" s="783"/>
      <c r="E15" s="879"/>
      <c r="F15" s="878"/>
      <c r="G15" s="867"/>
      <c r="H15" s="865"/>
      <c r="I15" s="879"/>
      <c r="J15" s="878"/>
      <c r="K15" s="781"/>
      <c r="L15" s="783"/>
      <c r="M15" s="855">
        <v>12</v>
      </c>
      <c r="N15" s="1402"/>
      <c r="O15" s="1388"/>
      <c r="P15" s="850">
        <v>12</v>
      </c>
      <c r="Q15" s="790"/>
      <c r="R15" s="791"/>
      <c r="S15" s="895"/>
      <c r="T15" s="896"/>
      <c r="U15" s="895"/>
      <c r="V15" s="896"/>
      <c r="W15" s="784"/>
      <c r="X15" s="791"/>
      <c r="Y15" s="845">
        <v>12</v>
      </c>
      <c r="Z15" s="1388"/>
      <c r="AA15" s="1407"/>
      <c r="AB15" s="840">
        <v>12</v>
      </c>
      <c r="AC15" s="759"/>
      <c r="AD15" s="759"/>
      <c r="AE15" s="903"/>
      <c r="AF15" s="903"/>
      <c r="AG15" s="908"/>
      <c r="AH15" s="908"/>
      <c r="AI15" s="903"/>
      <c r="AJ15" s="903"/>
      <c r="AK15" s="759"/>
      <c r="AL15" s="793"/>
      <c r="AM15" s="835">
        <v>12</v>
      </c>
      <c r="AN15" s="1407"/>
      <c r="AO15" s="1384"/>
      <c r="AP15" s="984">
        <v>12</v>
      </c>
      <c r="AQ15" s="985" t="s">
        <v>1257</v>
      </c>
      <c r="AR15" s="986" t="s">
        <v>1280</v>
      </c>
      <c r="AS15" s="914" t="s">
        <v>147</v>
      </c>
      <c r="AT15" s="914" t="s">
        <v>89</v>
      </c>
      <c r="AU15" s="921"/>
      <c r="AV15" s="921"/>
      <c r="AW15" s="914" t="s">
        <v>150</v>
      </c>
      <c r="AX15" s="914">
        <v>115</v>
      </c>
      <c r="AY15" s="985" t="s">
        <v>1231</v>
      </c>
      <c r="AZ15" s="986" t="s">
        <v>89</v>
      </c>
      <c r="BA15" s="825">
        <v>12</v>
      </c>
      <c r="BB15" s="1384"/>
      <c r="BD15" s="561" t="str">
        <f t="shared" si="18"/>
        <v>0</v>
      </c>
      <c r="BE15" s="560" t="str">
        <f t="shared" si="19"/>
        <v>0</v>
      </c>
      <c r="BF15" s="714" t="str">
        <f t="shared" si="20"/>
        <v>0</v>
      </c>
      <c r="BG15" s="560" t="str">
        <f t="shared" si="21"/>
        <v>0</v>
      </c>
      <c r="BH15" s="562" t="str">
        <f t="shared" si="14"/>
        <v>0</v>
      </c>
      <c r="BI15" s="561" t="str">
        <f t="shared" si="0"/>
        <v>0</v>
      </c>
      <c r="BJ15" s="560" t="str">
        <f t="shared" si="1"/>
        <v>0</v>
      </c>
      <c r="BK15" s="560" t="str">
        <f t="shared" si="2"/>
        <v>0</v>
      </c>
      <c r="BL15" s="718" t="str">
        <f t="shared" si="3"/>
        <v>0</v>
      </c>
      <c r="BM15" s="561" t="str">
        <f t="shared" si="4"/>
        <v>0</v>
      </c>
      <c r="BN15" s="560" t="str">
        <f t="shared" si="5"/>
        <v>0</v>
      </c>
      <c r="BO15" s="560" t="str">
        <f t="shared" si="6"/>
        <v>0</v>
      </c>
      <c r="BP15" s="560" t="str">
        <f t="shared" si="7"/>
        <v>0</v>
      </c>
      <c r="BQ15" s="718" t="str">
        <f t="shared" si="8"/>
        <v>0</v>
      </c>
      <c r="BR15" s="561">
        <f t="shared" si="9"/>
        <v>36</v>
      </c>
      <c r="BS15" s="714">
        <f t="shared" si="10"/>
        <v>27</v>
      </c>
      <c r="BT15" s="560" t="str">
        <f t="shared" si="11"/>
        <v>0</v>
      </c>
      <c r="BU15" s="714">
        <f t="shared" si="12"/>
        <v>30</v>
      </c>
      <c r="BV15" s="562">
        <f t="shared" si="13"/>
        <v>27</v>
      </c>
      <c r="BW15" s="550">
        <f t="shared" si="15"/>
        <v>120</v>
      </c>
      <c r="BX15">
        <f t="shared" si="16"/>
        <v>57</v>
      </c>
      <c r="BY15">
        <f t="shared" si="17"/>
        <v>63</v>
      </c>
    </row>
    <row r="16" spans="1:77" ht="54" x14ac:dyDescent="0.45">
      <c r="A16" s="1402"/>
      <c r="B16" s="860">
        <v>13</v>
      </c>
      <c r="C16" s="808"/>
      <c r="D16" s="809"/>
      <c r="E16" s="884"/>
      <c r="F16" s="885"/>
      <c r="G16" s="872"/>
      <c r="H16" s="873"/>
      <c r="I16" s="884"/>
      <c r="J16" s="885"/>
      <c r="K16" s="808"/>
      <c r="L16" s="809"/>
      <c r="M16" s="855">
        <v>13</v>
      </c>
      <c r="N16" s="1402"/>
      <c r="O16" s="1388"/>
      <c r="P16" s="850">
        <v>13</v>
      </c>
      <c r="Q16" s="790"/>
      <c r="R16" s="791"/>
      <c r="S16" s="895"/>
      <c r="T16" s="896"/>
      <c r="U16" s="895"/>
      <c r="V16" s="896"/>
      <c r="W16" s="792"/>
      <c r="X16" s="791"/>
      <c r="Y16" s="845">
        <v>13</v>
      </c>
      <c r="Z16" s="1388"/>
      <c r="AA16" s="1407"/>
      <c r="AB16" s="840">
        <v>13</v>
      </c>
      <c r="AC16" s="798"/>
      <c r="AD16" s="798"/>
      <c r="AE16" s="906"/>
      <c r="AF16" s="906"/>
      <c r="AG16" s="970"/>
      <c r="AH16" s="970"/>
      <c r="AI16" s="906"/>
      <c r="AJ16" s="906"/>
      <c r="AK16" s="759"/>
      <c r="AL16" s="793"/>
      <c r="AM16" s="835">
        <v>13</v>
      </c>
      <c r="AN16" s="1407"/>
      <c r="AO16" s="1384"/>
      <c r="AP16" s="984">
        <v>13</v>
      </c>
      <c r="AQ16" s="985"/>
      <c r="AR16" s="986"/>
      <c r="AS16" s="988" t="s">
        <v>1258</v>
      </c>
      <c r="AT16" s="914">
        <v>110</v>
      </c>
      <c r="AU16" s="921"/>
      <c r="AV16" s="921"/>
      <c r="AW16" s="988" t="s">
        <v>1260</v>
      </c>
      <c r="AX16" s="987" t="s">
        <v>1185</v>
      </c>
      <c r="AY16" s="760"/>
      <c r="AZ16" s="760"/>
      <c r="BA16" s="825">
        <v>13</v>
      </c>
      <c r="BB16" s="1384"/>
      <c r="BD16" s="972"/>
      <c r="BE16" s="973"/>
      <c r="BF16" s="974"/>
      <c r="BG16" s="973"/>
      <c r="BH16" s="975"/>
      <c r="BI16" s="972"/>
      <c r="BJ16" s="973"/>
      <c r="BK16" s="973"/>
      <c r="BL16" s="976"/>
      <c r="BM16" s="972"/>
      <c r="BN16" s="973"/>
      <c r="BO16" s="973"/>
      <c r="BP16" s="973"/>
      <c r="BQ16" s="976"/>
      <c r="BR16" s="972"/>
      <c r="BS16" s="974"/>
      <c r="BT16" s="973"/>
      <c r="BU16" s="974"/>
      <c r="BV16" s="975"/>
      <c r="BW16" s="977"/>
    </row>
    <row r="17" spans="1:77" ht="54" x14ac:dyDescent="0.45">
      <c r="A17" s="1402"/>
      <c r="B17" s="860">
        <v>14</v>
      </c>
      <c r="C17" s="808"/>
      <c r="D17" s="809"/>
      <c r="E17" s="884"/>
      <c r="F17" s="885"/>
      <c r="G17" s="872"/>
      <c r="H17" s="873"/>
      <c r="I17" s="884"/>
      <c r="J17" s="885"/>
      <c r="K17" s="808"/>
      <c r="L17" s="809"/>
      <c r="M17" s="855">
        <v>14</v>
      </c>
      <c r="N17" s="1402"/>
      <c r="O17" s="1388"/>
      <c r="P17" s="850">
        <v>14</v>
      </c>
      <c r="Q17" s="790"/>
      <c r="R17" s="791"/>
      <c r="S17" s="895"/>
      <c r="T17" s="896"/>
      <c r="U17" s="895"/>
      <c r="V17" s="896"/>
      <c r="W17" s="792"/>
      <c r="X17" s="791"/>
      <c r="Y17" s="845">
        <v>14</v>
      </c>
      <c r="Z17" s="1388"/>
      <c r="AA17" s="1407"/>
      <c r="AB17" s="840">
        <v>14</v>
      </c>
      <c r="AC17" s="798"/>
      <c r="AD17" s="798"/>
      <c r="AE17" s="906"/>
      <c r="AF17" s="906"/>
      <c r="AG17" s="970"/>
      <c r="AH17" s="970"/>
      <c r="AI17" s="906"/>
      <c r="AJ17" s="906"/>
      <c r="AK17" s="759"/>
      <c r="AL17" s="793"/>
      <c r="AM17" s="835">
        <v>14</v>
      </c>
      <c r="AN17" s="1407"/>
      <c r="AO17" s="1384"/>
      <c r="AP17" s="984">
        <v>14</v>
      </c>
      <c r="AQ17" s="985"/>
      <c r="AR17" s="986"/>
      <c r="AS17" s="914"/>
      <c r="AT17" s="914"/>
      <c r="AU17" s="989" t="s">
        <v>1259</v>
      </c>
      <c r="AV17" s="990" t="s">
        <v>1185</v>
      </c>
      <c r="AW17" s="988" t="s">
        <v>1260</v>
      </c>
      <c r="AX17" s="987" t="s">
        <v>1185</v>
      </c>
      <c r="AY17" s="760"/>
      <c r="AZ17" s="760"/>
      <c r="BA17" s="825">
        <v>14</v>
      </c>
      <c r="BB17" s="1384"/>
      <c r="BD17" s="972"/>
      <c r="BE17" s="973"/>
      <c r="BF17" s="974"/>
      <c r="BG17" s="973"/>
      <c r="BH17" s="975"/>
      <c r="BI17" s="972"/>
      <c r="BJ17" s="973"/>
      <c r="BK17" s="973"/>
      <c r="BL17" s="976"/>
      <c r="BM17" s="972"/>
      <c r="BN17" s="973"/>
      <c r="BO17" s="973"/>
      <c r="BP17" s="973"/>
      <c r="BQ17" s="976"/>
      <c r="BR17" s="972"/>
      <c r="BS17" s="974"/>
      <c r="BT17" s="973"/>
      <c r="BU17" s="974"/>
      <c r="BV17" s="975"/>
      <c r="BW17" s="977"/>
    </row>
    <row r="18" spans="1:77" ht="54.6" thickBot="1" x14ac:dyDescent="0.5">
      <c r="A18" s="1402"/>
      <c r="B18" s="860">
        <v>15</v>
      </c>
      <c r="C18" s="795"/>
      <c r="D18" s="796"/>
      <c r="E18" s="880"/>
      <c r="F18" s="881"/>
      <c r="G18" s="868"/>
      <c r="H18" s="869"/>
      <c r="I18" s="880"/>
      <c r="J18" s="881"/>
      <c r="K18" s="795"/>
      <c r="L18" s="796"/>
      <c r="M18" s="855">
        <v>15</v>
      </c>
      <c r="N18" s="1402"/>
      <c r="O18" s="1388"/>
      <c r="P18" s="850">
        <v>15</v>
      </c>
      <c r="Q18" s="790"/>
      <c r="R18" s="791"/>
      <c r="S18" s="895"/>
      <c r="T18" s="896"/>
      <c r="U18" s="895"/>
      <c r="V18" s="896"/>
      <c r="W18" s="797"/>
      <c r="X18" s="791"/>
      <c r="Y18" s="845">
        <v>15</v>
      </c>
      <c r="Z18" s="1388"/>
      <c r="AA18" s="1408"/>
      <c r="AB18" s="840">
        <v>15</v>
      </c>
      <c r="AC18" s="798"/>
      <c r="AD18" s="799"/>
      <c r="AE18" s="904"/>
      <c r="AF18" s="904"/>
      <c r="AG18" s="910"/>
      <c r="AH18" s="910"/>
      <c r="AI18" s="904"/>
      <c r="AJ18" s="904"/>
      <c r="AK18" s="759"/>
      <c r="AL18" s="793"/>
      <c r="AM18" s="835">
        <v>15</v>
      </c>
      <c r="AN18" s="1407"/>
      <c r="AO18" s="1385"/>
      <c r="AP18" s="984">
        <v>15</v>
      </c>
      <c r="AQ18" s="761"/>
      <c r="AR18" s="761"/>
      <c r="AS18" s="915"/>
      <c r="AT18" s="915"/>
      <c r="AU18" s="991" t="s">
        <v>1259</v>
      </c>
      <c r="AV18" s="993" t="s">
        <v>1185</v>
      </c>
      <c r="AW18" s="915"/>
      <c r="AX18" s="915"/>
      <c r="AY18" s="761"/>
      <c r="AZ18" s="761"/>
      <c r="BA18" s="825">
        <v>15</v>
      </c>
      <c r="BB18" s="1384"/>
      <c r="BD18" s="563" t="str">
        <f t="shared" si="18"/>
        <v>0</v>
      </c>
      <c r="BE18" s="564" t="str">
        <f t="shared" si="19"/>
        <v>0</v>
      </c>
      <c r="BF18" s="715" t="str">
        <f t="shared" si="20"/>
        <v>0</v>
      </c>
      <c r="BG18" s="564" t="str">
        <f t="shared" si="21"/>
        <v>0</v>
      </c>
      <c r="BH18" s="565" t="str">
        <f t="shared" si="14"/>
        <v>0</v>
      </c>
      <c r="BI18" s="563" t="str">
        <f t="shared" si="0"/>
        <v>0</v>
      </c>
      <c r="BJ18" s="564" t="str">
        <f t="shared" si="1"/>
        <v>0</v>
      </c>
      <c r="BK18" s="564" t="str">
        <f t="shared" si="2"/>
        <v>0</v>
      </c>
      <c r="BL18" s="719" t="str">
        <f t="shared" si="3"/>
        <v>0</v>
      </c>
      <c r="BM18" s="563" t="str">
        <f t="shared" si="4"/>
        <v>0</v>
      </c>
      <c r="BN18" s="564" t="str">
        <f t="shared" si="5"/>
        <v>0</v>
      </c>
      <c r="BO18" s="564" t="str">
        <f t="shared" si="6"/>
        <v>0</v>
      </c>
      <c r="BP18" s="564" t="str">
        <f t="shared" si="7"/>
        <v>0</v>
      </c>
      <c r="BQ18" s="719" t="str">
        <f t="shared" si="8"/>
        <v>0</v>
      </c>
      <c r="BR18" s="563" t="str">
        <f t="shared" si="9"/>
        <v>0</v>
      </c>
      <c r="BS18" s="715" t="str">
        <f t="shared" si="10"/>
        <v>0</v>
      </c>
      <c r="BT18" s="564">
        <f t="shared" si="11"/>
        <v>29</v>
      </c>
      <c r="BU18" s="715" t="str">
        <f t="shared" si="12"/>
        <v>0</v>
      </c>
      <c r="BV18" s="565" t="str">
        <f t="shared" si="13"/>
        <v>0</v>
      </c>
      <c r="BW18" s="556">
        <f t="shared" si="15"/>
        <v>29</v>
      </c>
      <c r="BX18">
        <f t="shared" si="16"/>
        <v>0</v>
      </c>
      <c r="BY18">
        <f t="shared" si="17"/>
        <v>29</v>
      </c>
    </row>
    <row r="19" spans="1:77" ht="35.4" thickTop="1" x14ac:dyDescent="0.45">
      <c r="A19" s="1401" t="s">
        <v>0</v>
      </c>
      <c r="B19" s="858">
        <v>1</v>
      </c>
      <c r="C19" s="800" t="s">
        <v>520</v>
      </c>
      <c r="D19" s="800">
        <v>26</v>
      </c>
      <c r="E19" s="882" t="s">
        <v>523</v>
      </c>
      <c r="F19" s="882">
        <v>24</v>
      </c>
      <c r="G19" s="870" t="s">
        <v>525</v>
      </c>
      <c r="H19" s="865">
        <v>114</v>
      </c>
      <c r="I19" s="882" t="s">
        <v>527</v>
      </c>
      <c r="J19" s="883">
        <v>29</v>
      </c>
      <c r="K19" s="800" t="s">
        <v>787</v>
      </c>
      <c r="L19" s="801">
        <v>12</v>
      </c>
      <c r="M19" s="853">
        <v>1</v>
      </c>
      <c r="N19" s="1401" t="s">
        <v>0</v>
      </c>
      <c r="O19" s="1387" t="s">
        <v>0</v>
      </c>
      <c r="P19" s="848">
        <v>1</v>
      </c>
      <c r="Q19" s="802" t="s">
        <v>382</v>
      </c>
      <c r="R19" s="802">
        <v>28</v>
      </c>
      <c r="S19" s="897" t="s">
        <v>384</v>
      </c>
      <c r="T19" s="897">
        <v>21</v>
      </c>
      <c r="U19" s="897" t="s">
        <v>365</v>
      </c>
      <c r="V19" s="897">
        <v>22</v>
      </c>
      <c r="W19" s="784" t="s">
        <v>518</v>
      </c>
      <c r="X19" s="802">
        <v>113</v>
      </c>
      <c r="Y19" s="843">
        <v>1</v>
      </c>
      <c r="Z19" s="1387" t="s">
        <v>0</v>
      </c>
      <c r="AA19" s="1406" t="s">
        <v>0</v>
      </c>
      <c r="AB19" s="838">
        <v>1</v>
      </c>
      <c r="AC19" s="803" t="s">
        <v>341</v>
      </c>
      <c r="AD19" s="759">
        <v>25</v>
      </c>
      <c r="AE19" s="903" t="s">
        <v>345</v>
      </c>
      <c r="AF19" s="903">
        <v>23</v>
      </c>
      <c r="AG19" s="911"/>
      <c r="AH19" s="911"/>
      <c r="AI19" s="905"/>
      <c r="AJ19" s="905"/>
      <c r="AK19" s="803"/>
      <c r="AL19" s="803"/>
      <c r="AM19" s="833">
        <v>1</v>
      </c>
      <c r="AN19" s="1406" t="s">
        <v>0</v>
      </c>
      <c r="AO19" s="1383" t="s">
        <v>0</v>
      </c>
      <c r="AP19" s="828">
        <v>1</v>
      </c>
      <c r="AQ19" s="794"/>
      <c r="AR19" s="794"/>
      <c r="AS19" s="917"/>
      <c r="AT19" s="917"/>
      <c r="AU19" s="924"/>
      <c r="AV19" s="924"/>
      <c r="AW19" s="917"/>
      <c r="AX19" s="917"/>
      <c r="AY19" s="794"/>
      <c r="AZ19" s="804"/>
      <c r="BA19" s="823">
        <v>1</v>
      </c>
      <c r="BB19" s="1383" t="s">
        <v>0</v>
      </c>
      <c r="BD19" s="557">
        <f>IF(C19=0,"0",$C$2)</f>
        <v>30</v>
      </c>
      <c r="BE19" s="558">
        <f>IF(E19=0,"0",$E$2)</f>
        <v>30</v>
      </c>
      <c r="BF19" s="713">
        <f>IF(G19=0,"0",$G$2)</f>
        <v>30</v>
      </c>
      <c r="BG19" s="558">
        <f>IF(I19=0,"0",$I$2)</f>
        <v>30</v>
      </c>
      <c r="BH19" s="559">
        <f t="shared" si="14"/>
        <v>30</v>
      </c>
      <c r="BI19" s="557">
        <f t="shared" si="0"/>
        <v>27</v>
      </c>
      <c r="BJ19" s="558">
        <f t="shared" si="1"/>
        <v>26</v>
      </c>
      <c r="BK19" s="558">
        <f t="shared" si="2"/>
        <v>30</v>
      </c>
      <c r="BL19" s="717">
        <f t="shared" si="3"/>
        <v>28</v>
      </c>
      <c r="BM19" s="557">
        <f t="shared" si="4"/>
        <v>28</v>
      </c>
      <c r="BN19" s="558">
        <f t="shared" si="5"/>
        <v>29</v>
      </c>
      <c r="BO19" s="558" t="str">
        <f t="shared" si="6"/>
        <v>0</v>
      </c>
      <c r="BP19" s="558" t="str">
        <f t="shared" si="7"/>
        <v>0</v>
      </c>
      <c r="BQ19" s="717" t="str">
        <f t="shared" si="8"/>
        <v>0</v>
      </c>
      <c r="BR19" s="557" t="str">
        <f t="shared" si="9"/>
        <v>0</v>
      </c>
      <c r="BS19" s="713" t="str">
        <f t="shared" si="10"/>
        <v>0</v>
      </c>
      <c r="BT19" s="558" t="str">
        <f t="shared" si="11"/>
        <v>0</v>
      </c>
      <c r="BU19" s="713" t="str">
        <f t="shared" si="12"/>
        <v>0</v>
      </c>
      <c r="BV19" s="559" t="str">
        <f t="shared" si="13"/>
        <v>0</v>
      </c>
      <c r="BW19" s="555">
        <f t="shared" si="15"/>
        <v>318</v>
      </c>
      <c r="BX19">
        <f t="shared" si="16"/>
        <v>58</v>
      </c>
      <c r="BY19">
        <f t="shared" si="17"/>
        <v>260</v>
      </c>
    </row>
    <row r="20" spans="1:77" ht="36" x14ac:dyDescent="0.45">
      <c r="A20" s="1402"/>
      <c r="B20" s="859">
        <v>2</v>
      </c>
      <c r="C20" s="782" t="s">
        <v>519</v>
      </c>
      <c r="D20" s="782">
        <v>26</v>
      </c>
      <c r="E20" s="877" t="s">
        <v>529</v>
      </c>
      <c r="F20" s="877">
        <v>24</v>
      </c>
      <c r="G20" s="864" t="s">
        <v>524</v>
      </c>
      <c r="H20" s="865">
        <v>114</v>
      </c>
      <c r="I20" s="877" t="s">
        <v>526</v>
      </c>
      <c r="J20" s="878">
        <v>29</v>
      </c>
      <c r="K20" s="782" t="s">
        <v>786</v>
      </c>
      <c r="L20" s="783">
        <v>12</v>
      </c>
      <c r="M20" s="854">
        <v>2</v>
      </c>
      <c r="N20" s="1402"/>
      <c r="O20" s="1388"/>
      <c r="P20" s="849">
        <v>2</v>
      </c>
      <c r="Q20" s="784" t="s">
        <v>364</v>
      </c>
      <c r="R20" s="784" t="s">
        <v>89</v>
      </c>
      <c r="S20" s="892" t="s">
        <v>383</v>
      </c>
      <c r="T20" s="892">
        <v>21</v>
      </c>
      <c r="U20" s="892" t="s">
        <v>362</v>
      </c>
      <c r="V20" s="892">
        <v>22</v>
      </c>
      <c r="W20" s="784" t="s">
        <v>515</v>
      </c>
      <c r="X20" s="784">
        <v>113</v>
      </c>
      <c r="Y20" s="844">
        <v>2</v>
      </c>
      <c r="Z20" s="1388"/>
      <c r="AA20" s="1407"/>
      <c r="AB20" s="839">
        <v>2</v>
      </c>
      <c r="AC20" s="759" t="s">
        <v>537</v>
      </c>
      <c r="AD20" s="759" t="s">
        <v>1167</v>
      </c>
      <c r="AE20" s="903" t="s">
        <v>207</v>
      </c>
      <c r="AF20" s="903" t="s">
        <v>89</v>
      </c>
      <c r="AG20" s="965" t="s">
        <v>1232</v>
      </c>
      <c r="AH20" s="963" t="s">
        <v>1185</v>
      </c>
      <c r="AI20" s="957"/>
      <c r="AJ20" s="957"/>
      <c r="AK20" s="955"/>
      <c r="AL20" s="955"/>
      <c r="AM20" s="834">
        <v>2</v>
      </c>
      <c r="AN20" s="1407"/>
      <c r="AO20" s="1384"/>
      <c r="AP20" s="829">
        <v>2</v>
      </c>
      <c r="AQ20" s="760"/>
      <c r="AR20" s="760"/>
      <c r="AS20" s="914"/>
      <c r="AT20" s="914"/>
      <c r="AU20" s="921"/>
      <c r="AV20" s="921"/>
      <c r="AW20" s="914"/>
      <c r="AX20" s="914"/>
      <c r="AY20" s="760"/>
      <c r="AZ20" s="760"/>
      <c r="BA20" s="824">
        <v>2</v>
      </c>
      <c r="BB20" s="1384"/>
      <c r="BD20" s="561">
        <f>IF(C20=0,"0",$C$2)</f>
        <v>30</v>
      </c>
      <c r="BE20" s="560">
        <f>IF(E20=0,"0",$E$2)</f>
        <v>30</v>
      </c>
      <c r="BF20" s="714">
        <f>IF(G20=0,"0",$G$2)</f>
        <v>30</v>
      </c>
      <c r="BG20" s="560">
        <f>IF(I20=0,"0",$I$2)</f>
        <v>30</v>
      </c>
      <c r="BH20" s="562">
        <f t="shared" si="14"/>
        <v>30</v>
      </c>
      <c r="BI20" s="561">
        <f t="shared" si="0"/>
        <v>27</v>
      </c>
      <c r="BJ20" s="560">
        <f t="shared" si="1"/>
        <v>26</v>
      </c>
      <c r="BK20" s="560">
        <f t="shared" si="2"/>
        <v>30</v>
      </c>
      <c r="BL20" s="718">
        <f t="shared" si="3"/>
        <v>28</v>
      </c>
      <c r="BM20" s="561">
        <f t="shared" si="4"/>
        <v>28</v>
      </c>
      <c r="BN20" s="560">
        <f t="shared" si="5"/>
        <v>29</v>
      </c>
      <c r="BO20" s="560">
        <f t="shared" si="6"/>
        <v>30</v>
      </c>
      <c r="BP20" s="560" t="str">
        <f t="shared" si="7"/>
        <v>0</v>
      </c>
      <c r="BQ20" s="718" t="str">
        <f t="shared" si="8"/>
        <v>0</v>
      </c>
      <c r="BR20" s="561" t="str">
        <f t="shared" si="9"/>
        <v>0</v>
      </c>
      <c r="BS20" s="714" t="str">
        <f t="shared" si="10"/>
        <v>0</v>
      </c>
      <c r="BT20" s="560" t="str">
        <f t="shared" si="11"/>
        <v>0</v>
      </c>
      <c r="BU20" s="714" t="str">
        <f t="shared" si="12"/>
        <v>0</v>
      </c>
      <c r="BV20" s="562" t="str">
        <f t="shared" si="13"/>
        <v>0</v>
      </c>
      <c r="BW20" s="550">
        <f t="shared" si="15"/>
        <v>348</v>
      </c>
      <c r="BX20">
        <f t="shared" si="16"/>
        <v>58</v>
      </c>
      <c r="BY20">
        <f t="shared" si="17"/>
        <v>290</v>
      </c>
    </row>
    <row r="21" spans="1:77" ht="54" x14ac:dyDescent="0.45">
      <c r="A21" s="1402"/>
      <c r="B21" s="859">
        <v>3</v>
      </c>
      <c r="C21" s="782" t="s">
        <v>207</v>
      </c>
      <c r="D21" s="782" t="s">
        <v>89</v>
      </c>
      <c r="E21" s="877" t="s">
        <v>522</v>
      </c>
      <c r="F21" s="877">
        <v>24</v>
      </c>
      <c r="G21" s="864" t="s">
        <v>532</v>
      </c>
      <c r="H21" s="864">
        <v>114</v>
      </c>
      <c r="I21" s="877" t="s">
        <v>533</v>
      </c>
      <c r="J21" s="878">
        <v>29</v>
      </c>
      <c r="K21" s="782" t="s">
        <v>788</v>
      </c>
      <c r="L21" s="782">
        <v>12</v>
      </c>
      <c r="M21" s="854">
        <v>3</v>
      </c>
      <c r="N21" s="1402"/>
      <c r="O21" s="1388"/>
      <c r="P21" s="849">
        <v>3</v>
      </c>
      <c r="Q21" s="784" t="s">
        <v>554</v>
      </c>
      <c r="R21" s="784" t="s">
        <v>1168</v>
      </c>
      <c r="S21" s="892" t="s">
        <v>364</v>
      </c>
      <c r="T21" s="892" t="s">
        <v>89</v>
      </c>
      <c r="U21" s="892" t="s">
        <v>363</v>
      </c>
      <c r="V21" s="892">
        <v>22</v>
      </c>
      <c r="W21" s="784" t="s">
        <v>516</v>
      </c>
      <c r="X21" s="784">
        <v>113</v>
      </c>
      <c r="Y21" s="844">
        <v>3</v>
      </c>
      <c r="Z21" s="1388"/>
      <c r="AA21" s="1407"/>
      <c r="AB21" s="839">
        <v>3</v>
      </c>
      <c r="AC21" s="759" t="s">
        <v>342</v>
      </c>
      <c r="AD21" s="759" t="s">
        <v>793</v>
      </c>
      <c r="AE21" s="903" t="s">
        <v>347</v>
      </c>
      <c r="AF21" s="903">
        <v>23</v>
      </c>
      <c r="AG21" s="963"/>
      <c r="AH21" s="963"/>
      <c r="AI21" s="958" t="s">
        <v>1235</v>
      </c>
      <c r="AJ21" s="957" t="s">
        <v>1185</v>
      </c>
      <c r="AK21" s="959" t="s">
        <v>1245</v>
      </c>
      <c r="AL21" s="955" t="s">
        <v>1185</v>
      </c>
      <c r="AM21" s="834">
        <v>3</v>
      </c>
      <c r="AN21" s="1407"/>
      <c r="AO21" s="1384"/>
      <c r="AP21" s="829">
        <v>3</v>
      </c>
      <c r="AQ21" s="760"/>
      <c r="AR21" s="760"/>
      <c r="AS21" s="914"/>
      <c r="AT21" s="914"/>
      <c r="AU21" s="921"/>
      <c r="AV21" s="921"/>
      <c r="AW21" s="914"/>
      <c r="AX21" s="914"/>
      <c r="AY21" s="760"/>
      <c r="AZ21" s="760"/>
      <c r="BA21" s="824">
        <v>3</v>
      </c>
      <c r="BB21" s="1384"/>
      <c r="BD21" s="561">
        <f>IF(C21=0,"0",$C$2)</f>
        <v>30</v>
      </c>
      <c r="BE21" s="560">
        <f>IF(E21=0,"0",$E$2)</f>
        <v>30</v>
      </c>
      <c r="BF21" s="714">
        <f>IF(G21=0,"0",$G$2)</f>
        <v>30</v>
      </c>
      <c r="BG21" s="560">
        <f>IF(I21=0,"0",$I$2)</f>
        <v>30</v>
      </c>
      <c r="BH21" s="562">
        <f t="shared" si="14"/>
        <v>30</v>
      </c>
      <c r="BI21" s="561">
        <f t="shared" si="0"/>
        <v>27</v>
      </c>
      <c r="BJ21" s="560">
        <f t="shared" si="1"/>
        <v>26</v>
      </c>
      <c r="BK21" s="560">
        <f t="shared" si="2"/>
        <v>30</v>
      </c>
      <c r="BL21" s="718">
        <f t="shared" si="3"/>
        <v>28</v>
      </c>
      <c r="BM21" s="561">
        <f t="shared" si="4"/>
        <v>28</v>
      </c>
      <c r="BN21" s="560">
        <f t="shared" si="5"/>
        <v>29</v>
      </c>
      <c r="BO21" s="560" t="str">
        <f t="shared" si="6"/>
        <v>0</v>
      </c>
      <c r="BP21" s="560">
        <f t="shared" si="7"/>
        <v>26</v>
      </c>
      <c r="BQ21" s="718">
        <f t="shared" si="8"/>
        <v>26</v>
      </c>
      <c r="BR21" s="561" t="str">
        <f t="shared" si="9"/>
        <v>0</v>
      </c>
      <c r="BS21" s="714" t="str">
        <f t="shared" si="10"/>
        <v>0</v>
      </c>
      <c r="BT21" s="560" t="str">
        <f t="shared" si="11"/>
        <v>0</v>
      </c>
      <c r="BU21" s="714" t="str">
        <f t="shared" si="12"/>
        <v>0</v>
      </c>
      <c r="BV21" s="562" t="str">
        <f t="shared" si="13"/>
        <v>0</v>
      </c>
      <c r="BW21" s="550">
        <f t="shared" si="15"/>
        <v>370</v>
      </c>
      <c r="BX21">
        <f t="shared" si="16"/>
        <v>84</v>
      </c>
      <c r="BY21">
        <f t="shared" si="17"/>
        <v>286</v>
      </c>
    </row>
    <row r="22" spans="1:77" ht="36" x14ac:dyDescent="0.45">
      <c r="A22" s="1402"/>
      <c r="B22" s="859">
        <v>4</v>
      </c>
      <c r="C22" s="782" t="s">
        <v>528</v>
      </c>
      <c r="D22" s="805">
        <v>26</v>
      </c>
      <c r="E22" s="877" t="s">
        <v>461</v>
      </c>
      <c r="F22" s="889">
        <v>24</v>
      </c>
      <c r="G22" s="864" t="s">
        <v>207</v>
      </c>
      <c r="H22" s="871" t="s">
        <v>89</v>
      </c>
      <c r="I22" s="877" t="s">
        <v>531</v>
      </c>
      <c r="J22" s="877">
        <v>29</v>
      </c>
      <c r="K22" s="782" t="s">
        <v>792</v>
      </c>
      <c r="L22" s="783" t="s">
        <v>89</v>
      </c>
      <c r="M22" s="854">
        <v>4</v>
      </c>
      <c r="N22" s="1402"/>
      <c r="O22" s="1388"/>
      <c r="P22" s="849">
        <v>4</v>
      </c>
      <c r="Q22" s="784" t="s">
        <v>381</v>
      </c>
      <c r="R22" s="784">
        <v>28</v>
      </c>
      <c r="S22" s="892" t="s">
        <v>385</v>
      </c>
      <c r="T22" s="898">
        <v>21</v>
      </c>
      <c r="U22" s="892" t="s">
        <v>364</v>
      </c>
      <c r="V22" s="892" t="s">
        <v>89</v>
      </c>
      <c r="W22" s="784" t="s">
        <v>517</v>
      </c>
      <c r="X22" s="784">
        <v>113</v>
      </c>
      <c r="Y22" s="844">
        <v>4</v>
      </c>
      <c r="Z22" s="1388"/>
      <c r="AA22" s="1407"/>
      <c r="AB22" s="839">
        <v>4</v>
      </c>
      <c r="AC22" s="759" t="s">
        <v>153</v>
      </c>
      <c r="AD22" s="759" t="s">
        <v>89</v>
      </c>
      <c r="AE22" s="903" t="s">
        <v>349</v>
      </c>
      <c r="AF22" s="903">
        <v>23</v>
      </c>
      <c r="AG22" s="964" t="s">
        <v>1246</v>
      </c>
      <c r="AH22" s="963" t="s">
        <v>1185</v>
      </c>
      <c r="AI22" s="958" t="s">
        <v>1247</v>
      </c>
      <c r="AJ22" s="957" t="s">
        <v>1185</v>
      </c>
      <c r="AK22" s="954" t="s">
        <v>1248</v>
      </c>
      <c r="AL22" s="955" t="s">
        <v>1185</v>
      </c>
      <c r="AM22" s="834">
        <v>4</v>
      </c>
      <c r="AN22" s="1407"/>
      <c r="AO22" s="1384"/>
      <c r="AP22" s="829">
        <v>4</v>
      </c>
      <c r="AQ22" s="760"/>
      <c r="AR22" s="760"/>
      <c r="AS22" s="914"/>
      <c r="AT22" s="914"/>
      <c r="AU22" s="921"/>
      <c r="AV22" s="921"/>
      <c r="AW22" s="914"/>
      <c r="AX22" s="914"/>
      <c r="AY22" s="760"/>
      <c r="AZ22" s="760"/>
      <c r="BA22" s="824">
        <v>4</v>
      </c>
      <c r="BB22" s="1384"/>
      <c r="BD22" s="561">
        <f t="shared" ref="BD22:BD32" si="22">IF(C22=0,"0",$C$2)</f>
        <v>30</v>
      </c>
      <c r="BE22" s="560">
        <f t="shared" ref="BE22:BE32" si="23">IF(E22=0,"0",$E$2)</f>
        <v>30</v>
      </c>
      <c r="BF22" s="714">
        <f t="shared" ref="BF22:BF32" si="24">IF(G22=0,"0",$G$2)</f>
        <v>30</v>
      </c>
      <c r="BG22" s="560">
        <f t="shared" ref="BG22:BG32" si="25">IF(I22=0,"0",$I$2)</f>
        <v>30</v>
      </c>
      <c r="BH22" s="562">
        <f t="shared" si="14"/>
        <v>30</v>
      </c>
      <c r="BI22" s="561">
        <f t="shared" si="0"/>
        <v>27</v>
      </c>
      <c r="BJ22" s="560">
        <f t="shared" si="1"/>
        <v>26</v>
      </c>
      <c r="BK22" s="560">
        <f t="shared" si="2"/>
        <v>30</v>
      </c>
      <c r="BL22" s="718">
        <f t="shared" si="3"/>
        <v>28</v>
      </c>
      <c r="BM22" s="561">
        <f t="shared" si="4"/>
        <v>28</v>
      </c>
      <c r="BN22" s="560">
        <f t="shared" si="5"/>
        <v>29</v>
      </c>
      <c r="BO22" s="560">
        <f t="shared" si="6"/>
        <v>30</v>
      </c>
      <c r="BP22" s="560">
        <f t="shared" si="7"/>
        <v>26</v>
      </c>
      <c r="BQ22" s="718">
        <f t="shared" si="8"/>
        <v>26</v>
      </c>
      <c r="BR22" s="561" t="str">
        <f t="shared" si="9"/>
        <v>0</v>
      </c>
      <c r="BS22" s="714" t="str">
        <f t="shared" si="10"/>
        <v>0</v>
      </c>
      <c r="BT22" s="560" t="str">
        <f t="shared" si="11"/>
        <v>0</v>
      </c>
      <c r="BU22" s="714" t="str">
        <f t="shared" si="12"/>
        <v>0</v>
      </c>
      <c r="BV22" s="562" t="str">
        <f t="shared" si="13"/>
        <v>0</v>
      </c>
      <c r="BW22" s="550">
        <f t="shared" si="15"/>
        <v>400</v>
      </c>
      <c r="BX22">
        <f t="shared" si="16"/>
        <v>84</v>
      </c>
      <c r="BY22">
        <f t="shared" si="17"/>
        <v>316</v>
      </c>
    </row>
    <row r="23" spans="1:77" ht="34.799999999999997" x14ac:dyDescent="0.45">
      <c r="A23" s="1402"/>
      <c r="B23" s="859">
        <v>5</v>
      </c>
      <c r="C23" s="782"/>
      <c r="D23" s="782"/>
      <c r="E23" s="888"/>
      <c r="F23" s="877"/>
      <c r="G23" s="864"/>
      <c r="H23" s="864"/>
      <c r="I23" s="877"/>
      <c r="J23" s="878"/>
      <c r="K23" s="782"/>
      <c r="L23" s="783"/>
      <c r="M23" s="854">
        <v>5</v>
      </c>
      <c r="N23" s="1402"/>
      <c r="O23" s="1388"/>
      <c r="P23" s="849">
        <v>5</v>
      </c>
      <c r="Q23" s="784" t="s">
        <v>461</v>
      </c>
      <c r="R23" s="784">
        <v>28</v>
      </c>
      <c r="S23" s="892" t="s">
        <v>386</v>
      </c>
      <c r="T23" s="892">
        <v>21</v>
      </c>
      <c r="U23" s="892" t="s">
        <v>366</v>
      </c>
      <c r="V23" s="892">
        <v>22</v>
      </c>
      <c r="W23" s="784" t="s">
        <v>364</v>
      </c>
      <c r="X23" s="784" t="s">
        <v>89</v>
      </c>
      <c r="Y23" s="844">
        <v>5</v>
      </c>
      <c r="Z23" s="1388"/>
      <c r="AA23" s="1407"/>
      <c r="AB23" s="839">
        <v>5</v>
      </c>
      <c r="AC23" s="759" t="s">
        <v>343</v>
      </c>
      <c r="AD23" s="759">
        <v>25</v>
      </c>
      <c r="AE23" s="903" t="s">
        <v>552</v>
      </c>
      <c r="AF23" s="903">
        <v>23</v>
      </c>
      <c r="AG23" s="908"/>
      <c r="AH23" s="908"/>
      <c r="AI23" s="903"/>
      <c r="AJ23" s="903"/>
      <c r="AK23" s="759"/>
      <c r="AL23" s="759"/>
      <c r="AM23" s="834">
        <v>5</v>
      </c>
      <c r="AN23" s="1407"/>
      <c r="AO23" s="1384"/>
      <c r="AP23" s="829">
        <v>5</v>
      </c>
      <c r="AQ23" s="760"/>
      <c r="AR23" s="760"/>
      <c r="AS23" s="914"/>
      <c r="AT23" s="914"/>
      <c r="AU23" s="921"/>
      <c r="AV23" s="921"/>
      <c r="AW23" s="914"/>
      <c r="AX23" s="914"/>
      <c r="AY23" s="760"/>
      <c r="AZ23" s="760"/>
      <c r="BA23" s="824">
        <v>5</v>
      </c>
      <c r="BB23" s="1384"/>
      <c r="BD23" s="561" t="str">
        <f t="shared" si="22"/>
        <v>0</v>
      </c>
      <c r="BE23" s="560" t="str">
        <f t="shared" si="23"/>
        <v>0</v>
      </c>
      <c r="BF23" s="714" t="str">
        <f t="shared" si="24"/>
        <v>0</v>
      </c>
      <c r="BG23" s="560" t="str">
        <f t="shared" si="25"/>
        <v>0</v>
      </c>
      <c r="BH23" s="562" t="str">
        <f t="shared" si="14"/>
        <v>0</v>
      </c>
      <c r="BI23" s="561">
        <f t="shared" si="0"/>
        <v>27</v>
      </c>
      <c r="BJ23" s="560">
        <f t="shared" si="1"/>
        <v>26</v>
      </c>
      <c r="BK23" s="560">
        <f t="shared" si="2"/>
        <v>30</v>
      </c>
      <c r="BL23" s="718">
        <f t="shared" si="3"/>
        <v>28</v>
      </c>
      <c r="BM23" s="561">
        <f t="shared" si="4"/>
        <v>28</v>
      </c>
      <c r="BN23" s="560">
        <f>IF(AE23=0,"0",$AE$2)/2</f>
        <v>14.5</v>
      </c>
      <c r="BO23" s="560" t="str">
        <f t="shared" si="6"/>
        <v>0</v>
      </c>
      <c r="BP23" s="560" t="str">
        <f t="shared" si="7"/>
        <v>0</v>
      </c>
      <c r="BQ23" s="718" t="str">
        <f t="shared" si="8"/>
        <v>0</v>
      </c>
      <c r="BR23" s="561" t="str">
        <f t="shared" si="9"/>
        <v>0</v>
      </c>
      <c r="BS23" s="714" t="str">
        <f t="shared" si="10"/>
        <v>0</v>
      </c>
      <c r="BT23" s="560" t="str">
        <f t="shared" si="11"/>
        <v>0</v>
      </c>
      <c r="BU23" s="714" t="str">
        <f t="shared" si="12"/>
        <v>0</v>
      </c>
      <c r="BV23" s="562" t="str">
        <f t="shared" si="13"/>
        <v>0</v>
      </c>
      <c r="BW23" s="550">
        <f t="shared" si="15"/>
        <v>153.5</v>
      </c>
      <c r="BX23">
        <f t="shared" si="16"/>
        <v>28</v>
      </c>
      <c r="BY23">
        <f t="shared" si="17"/>
        <v>125.5</v>
      </c>
    </row>
    <row r="24" spans="1:77" ht="54" x14ac:dyDescent="0.45">
      <c r="A24" s="1402"/>
      <c r="B24" s="859">
        <v>6</v>
      </c>
      <c r="C24" s="929" t="s">
        <v>1191</v>
      </c>
      <c r="D24" s="930" t="s">
        <v>1185</v>
      </c>
      <c r="E24" s="931" t="s">
        <v>1192</v>
      </c>
      <c r="F24" s="932" t="s">
        <v>1185</v>
      </c>
      <c r="G24" s="933" t="s">
        <v>1193</v>
      </c>
      <c r="H24" s="934" t="s">
        <v>1185</v>
      </c>
      <c r="I24" s="931" t="s">
        <v>1194</v>
      </c>
      <c r="J24" s="932" t="s">
        <v>1185</v>
      </c>
      <c r="K24" s="929" t="s">
        <v>1195</v>
      </c>
      <c r="L24" s="938" t="s">
        <v>1185</v>
      </c>
      <c r="M24" s="854">
        <v>6</v>
      </c>
      <c r="N24" s="1402"/>
      <c r="O24" s="1388"/>
      <c r="P24" s="849">
        <v>6</v>
      </c>
      <c r="Q24" s="784"/>
      <c r="R24" s="784"/>
      <c r="S24" s="892"/>
      <c r="T24" s="892"/>
      <c r="U24" s="892"/>
      <c r="V24" s="892"/>
      <c r="W24" s="784"/>
      <c r="X24" s="784"/>
      <c r="Y24" s="844">
        <v>6</v>
      </c>
      <c r="Z24" s="1388"/>
      <c r="AA24" s="1407"/>
      <c r="AB24" s="839">
        <v>6</v>
      </c>
      <c r="AC24" s="759"/>
      <c r="AD24" s="759"/>
      <c r="AE24" s="903"/>
      <c r="AF24" s="903"/>
      <c r="AG24" s="908" t="s">
        <v>551</v>
      </c>
      <c r="AH24" s="908" t="s">
        <v>1169</v>
      </c>
      <c r="AI24" s="903" t="s">
        <v>408</v>
      </c>
      <c r="AJ24" s="903" t="s">
        <v>89</v>
      </c>
      <c r="AK24" s="759" t="s">
        <v>212</v>
      </c>
      <c r="AL24" s="759">
        <v>112</v>
      </c>
      <c r="AM24" s="834">
        <v>6</v>
      </c>
      <c r="AN24" s="1407"/>
      <c r="AO24" s="1384"/>
      <c r="AP24" s="829">
        <v>6</v>
      </c>
      <c r="AQ24" s="760" t="s">
        <v>220</v>
      </c>
      <c r="AR24" s="760">
        <v>13</v>
      </c>
      <c r="AS24" s="914"/>
      <c r="AT24" s="914"/>
      <c r="AU24" s="921" t="s">
        <v>336</v>
      </c>
      <c r="AV24" s="921">
        <v>14</v>
      </c>
      <c r="AW24" s="914"/>
      <c r="AX24" s="914"/>
      <c r="AY24" s="760" t="s">
        <v>808</v>
      </c>
      <c r="AZ24" s="760">
        <v>10</v>
      </c>
      <c r="BA24" s="824">
        <v>6</v>
      </c>
      <c r="BB24" s="1384"/>
      <c r="BD24" s="561">
        <f t="shared" si="22"/>
        <v>30</v>
      </c>
      <c r="BE24" s="560">
        <f t="shared" si="23"/>
        <v>30</v>
      </c>
      <c r="BF24" s="714">
        <f t="shared" si="24"/>
        <v>30</v>
      </c>
      <c r="BG24" s="560">
        <f t="shared" si="25"/>
        <v>30</v>
      </c>
      <c r="BH24" s="562">
        <f t="shared" si="14"/>
        <v>30</v>
      </c>
      <c r="BI24" s="561" t="str">
        <f t="shared" si="0"/>
        <v>0</v>
      </c>
      <c r="BJ24" s="560" t="str">
        <f t="shared" si="1"/>
        <v>0</v>
      </c>
      <c r="BK24" s="560" t="str">
        <f t="shared" si="2"/>
        <v>0</v>
      </c>
      <c r="BL24" s="718" t="str">
        <f t="shared" si="3"/>
        <v>0</v>
      </c>
      <c r="BM24" s="561" t="str">
        <f t="shared" si="4"/>
        <v>0</v>
      </c>
      <c r="BN24" s="560" t="str">
        <f t="shared" si="5"/>
        <v>0</v>
      </c>
      <c r="BO24" s="560">
        <f t="shared" si="6"/>
        <v>30</v>
      </c>
      <c r="BP24" s="560">
        <f t="shared" si="7"/>
        <v>26</v>
      </c>
      <c r="BQ24" s="718">
        <f t="shared" si="8"/>
        <v>26</v>
      </c>
      <c r="BR24" s="561">
        <f t="shared" si="9"/>
        <v>36</v>
      </c>
      <c r="BS24" s="714" t="str">
        <f t="shared" si="10"/>
        <v>0</v>
      </c>
      <c r="BT24" s="560">
        <f t="shared" si="11"/>
        <v>29</v>
      </c>
      <c r="BU24" s="714" t="str">
        <f t="shared" si="12"/>
        <v>0</v>
      </c>
      <c r="BV24" s="562">
        <f t="shared" si="13"/>
        <v>27</v>
      </c>
      <c r="BW24" s="550">
        <f t="shared" si="15"/>
        <v>324</v>
      </c>
      <c r="BX24">
        <f t="shared" si="16"/>
        <v>56</v>
      </c>
      <c r="BY24">
        <f t="shared" si="17"/>
        <v>268</v>
      </c>
    </row>
    <row r="25" spans="1:77" ht="52.2" x14ac:dyDescent="0.45">
      <c r="A25" s="1402"/>
      <c r="B25" s="859">
        <v>7</v>
      </c>
      <c r="C25" s="935"/>
      <c r="D25" s="930"/>
      <c r="E25" s="937"/>
      <c r="F25" s="932"/>
      <c r="G25" s="936"/>
      <c r="H25" s="934"/>
      <c r="I25" s="931" t="s">
        <v>1196</v>
      </c>
      <c r="J25" s="932" t="s">
        <v>1185</v>
      </c>
      <c r="K25" s="935"/>
      <c r="L25" s="930"/>
      <c r="M25" s="854">
        <v>7</v>
      </c>
      <c r="N25" s="1402"/>
      <c r="O25" s="1388"/>
      <c r="P25" s="849">
        <v>7</v>
      </c>
      <c r="Q25" s="946" t="s">
        <v>1221</v>
      </c>
      <c r="R25" s="947" t="s">
        <v>1185</v>
      </c>
      <c r="S25" s="948" t="s">
        <v>1222</v>
      </c>
      <c r="T25" s="950" t="s">
        <v>1185</v>
      </c>
      <c r="U25" s="948" t="s">
        <v>1223</v>
      </c>
      <c r="V25" s="950" t="s">
        <v>1185</v>
      </c>
      <c r="W25" s="946" t="s">
        <v>1224</v>
      </c>
      <c r="X25" s="947" t="s">
        <v>1185</v>
      </c>
      <c r="Y25" s="844">
        <v>7</v>
      </c>
      <c r="Z25" s="1388"/>
      <c r="AA25" s="1407"/>
      <c r="AB25" s="839">
        <v>7</v>
      </c>
      <c r="AC25" s="954" t="s">
        <v>1233</v>
      </c>
      <c r="AD25" s="955" t="s">
        <v>1185</v>
      </c>
      <c r="AE25" s="958" t="s">
        <v>1234</v>
      </c>
      <c r="AF25" s="957" t="s">
        <v>1185</v>
      </c>
      <c r="AG25" s="908" t="s">
        <v>353</v>
      </c>
      <c r="AH25" s="908">
        <v>20</v>
      </c>
      <c r="AI25" s="903" t="s">
        <v>510</v>
      </c>
      <c r="AJ25" s="903">
        <v>11</v>
      </c>
      <c r="AK25" s="759" t="s">
        <v>553</v>
      </c>
      <c r="AL25" s="759" t="s">
        <v>1123</v>
      </c>
      <c r="AM25" s="834">
        <v>7</v>
      </c>
      <c r="AN25" s="1407"/>
      <c r="AO25" s="1384"/>
      <c r="AP25" s="829">
        <v>7</v>
      </c>
      <c r="AQ25" s="760" t="s">
        <v>219</v>
      </c>
      <c r="AR25" s="760">
        <v>13</v>
      </c>
      <c r="AS25" s="914"/>
      <c r="AT25" s="914"/>
      <c r="AU25" s="921" t="s">
        <v>335</v>
      </c>
      <c r="AV25" s="921">
        <v>14</v>
      </c>
      <c r="AW25" s="914"/>
      <c r="AX25" s="914"/>
      <c r="AY25" s="760" t="s">
        <v>807</v>
      </c>
      <c r="AZ25" s="807">
        <v>10</v>
      </c>
      <c r="BA25" s="824">
        <v>7</v>
      </c>
      <c r="BB25" s="1384"/>
      <c r="BD25" s="561" t="str">
        <f t="shared" si="22"/>
        <v>0</v>
      </c>
      <c r="BE25" s="560" t="str">
        <f t="shared" si="23"/>
        <v>0</v>
      </c>
      <c r="BF25" s="714" t="str">
        <f t="shared" si="24"/>
        <v>0</v>
      </c>
      <c r="BG25" s="560">
        <f t="shared" si="25"/>
        <v>30</v>
      </c>
      <c r="BH25" s="562">
        <f t="shared" si="14"/>
        <v>30</v>
      </c>
      <c r="BI25" s="561">
        <f t="shared" si="0"/>
        <v>27</v>
      </c>
      <c r="BJ25" s="560">
        <f t="shared" si="1"/>
        <v>26</v>
      </c>
      <c r="BK25" s="560">
        <f t="shared" si="2"/>
        <v>30</v>
      </c>
      <c r="BL25" s="718">
        <f t="shared" si="3"/>
        <v>28</v>
      </c>
      <c r="BM25" s="561">
        <f t="shared" si="4"/>
        <v>28</v>
      </c>
      <c r="BN25" s="560">
        <f t="shared" si="5"/>
        <v>29</v>
      </c>
      <c r="BO25" s="560">
        <f t="shared" si="6"/>
        <v>30</v>
      </c>
      <c r="BP25" s="560">
        <f t="shared" si="7"/>
        <v>26</v>
      </c>
      <c r="BQ25" s="718">
        <f t="shared" si="8"/>
        <v>26</v>
      </c>
      <c r="BR25" s="561">
        <f t="shared" si="9"/>
        <v>36</v>
      </c>
      <c r="BS25" s="714" t="str">
        <f t="shared" si="10"/>
        <v>0</v>
      </c>
      <c r="BT25" s="560">
        <f t="shared" si="11"/>
        <v>29</v>
      </c>
      <c r="BU25" s="714" t="str">
        <f t="shared" si="12"/>
        <v>0</v>
      </c>
      <c r="BV25" s="562">
        <f t="shared" si="13"/>
        <v>27</v>
      </c>
      <c r="BW25" s="550">
        <f t="shared" si="15"/>
        <v>402</v>
      </c>
      <c r="BX25">
        <f t="shared" si="16"/>
        <v>54</v>
      </c>
      <c r="BY25">
        <f t="shared" si="17"/>
        <v>348</v>
      </c>
    </row>
    <row r="26" spans="1:77" ht="108" x14ac:dyDescent="0.45">
      <c r="A26" s="1402"/>
      <c r="B26" s="859">
        <v>8</v>
      </c>
      <c r="C26" s="929" t="s">
        <v>1184</v>
      </c>
      <c r="D26" s="930" t="s">
        <v>1185</v>
      </c>
      <c r="E26" s="937"/>
      <c r="F26" s="932"/>
      <c r="G26" s="936"/>
      <c r="H26" s="934"/>
      <c r="I26" s="937"/>
      <c r="J26" s="932"/>
      <c r="K26" s="935"/>
      <c r="L26" s="930"/>
      <c r="M26" s="854">
        <v>8</v>
      </c>
      <c r="N26" s="1402"/>
      <c r="O26" s="1388"/>
      <c r="P26" s="849">
        <v>8</v>
      </c>
      <c r="Q26" s="947"/>
      <c r="R26" s="947"/>
      <c r="S26" s="948" t="s">
        <v>1212</v>
      </c>
      <c r="T26" s="950" t="s">
        <v>1185</v>
      </c>
      <c r="U26" s="948" t="s">
        <v>1211</v>
      </c>
      <c r="V26" s="950" t="s">
        <v>1185</v>
      </c>
      <c r="W26" s="947"/>
      <c r="X26" s="947"/>
      <c r="Y26" s="844">
        <v>8</v>
      </c>
      <c r="Z26" s="1388"/>
      <c r="AA26" s="1407"/>
      <c r="AB26" s="839">
        <v>8</v>
      </c>
      <c r="AC26" s="959" t="s">
        <v>294</v>
      </c>
      <c r="AD26" s="955" t="s">
        <v>1185</v>
      </c>
      <c r="AE26" s="958" t="s">
        <v>1235</v>
      </c>
      <c r="AF26" s="957" t="s">
        <v>1185</v>
      </c>
      <c r="AG26" s="908" t="s">
        <v>352</v>
      </c>
      <c r="AH26" s="908">
        <v>20</v>
      </c>
      <c r="AI26" s="903" t="s">
        <v>509</v>
      </c>
      <c r="AJ26" s="903">
        <v>11</v>
      </c>
      <c r="AK26" s="759" t="s">
        <v>462</v>
      </c>
      <c r="AL26" s="759">
        <v>112</v>
      </c>
      <c r="AM26" s="834">
        <v>8</v>
      </c>
      <c r="AN26" s="1407"/>
      <c r="AO26" s="1384"/>
      <c r="AP26" s="829">
        <v>8</v>
      </c>
      <c r="AQ26" s="760" t="s">
        <v>221</v>
      </c>
      <c r="AR26" s="760">
        <v>13</v>
      </c>
      <c r="AS26" s="914" t="s">
        <v>216</v>
      </c>
      <c r="AT26" s="914">
        <v>110</v>
      </c>
      <c r="AU26" s="921" t="s">
        <v>337</v>
      </c>
      <c r="AV26" s="921">
        <v>14</v>
      </c>
      <c r="AW26" s="914"/>
      <c r="AX26" s="914"/>
      <c r="AY26" s="760" t="s">
        <v>809</v>
      </c>
      <c r="AZ26" s="807">
        <v>10</v>
      </c>
      <c r="BA26" s="824">
        <v>8</v>
      </c>
      <c r="BB26" s="1384"/>
      <c r="BD26" s="561">
        <f t="shared" si="22"/>
        <v>30</v>
      </c>
      <c r="BE26" s="560" t="str">
        <f t="shared" si="23"/>
        <v>0</v>
      </c>
      <c r="BF26" s="714" t="str">
        <f t="shared" si="24"/>
        <v>0</v>
      </c>
      <c r="BG26" s="560" t="str">
        <f t="shared" si="25"/>
        <v>0</v>
      </c>
      <c r="BH26" s="562" t="str">
        <f t="shared" si="14"/>
        <v>0</v>
      </c>
      <c r="BI26" s="561" t="str">
        <f t="shared" si="0"/>
        <v>0</v>
      </c>
      <c r="BJ26" s="560">
        <f t="shared" si="1"/>
        <v>26</v>
      </c>
      <c r="BK26" s="560">
        <f t="shared" si="2"/>
        <v>30</v>
      </c>
      <c r="BL26" s="718" t="str">
        <f t="shared" si="3"/>
        <v>0</v>
      </c>
      <c r="BM26" s="561">
        <f t="shared" si="4"/>
        <v>28</v>
      </c>
      <c r="BN26" s="560">
        <f t="shared" si="5"/>
        <v>29</v>
      </c>
      <c r="BO26" s="560">
        <f t="shared" si="6"/>
        <v>30</v>
      </c>
      <c r="BP26" s="560">
        <f t="shared" si="7"/>
        <v>26</v>
      </c>
      <c r="BQ26" s="718">
        <f t="shared" si="8"/>
        <v>26</v>
      </c>
      <c r="BR26" s="561">
        <f t="shared" si="9"/>
        <v>36</v>
      </c>
      <c r="BS26" s="714">
        <f t="shared" si="10"/>
        <v>27</v>
      </c>
      <c r="BT26" s="560">
        <f t="shared" si="11"/>
        <v>29</v>
      </c>
      <c r="BU26" s="714" t="str">
        <f t="shared" si="12"/>
        <v>0</v>
      </c>
      <c r="BV26" s="562">
        <f t="shared" si="13"/>
        <v>27</v>
      </c>
      <c r="BW26" s="550">
        <f t="shared" si="15"/>
        <v>344</v>
      </c>
      <c r="BX26">
        <f t="shared" si="16"/>
        <v>53</v>
      </c>
      <c r="BY26">
        <f t="shared" si="17"/>
        <v>291</v>
      </c>
    </row>
    <row r="27" spans="1:77" ht="108" x14ac:dyDescent="0.45">
      <c r="A27" s="1402"/>
      <c r="B27" s="859">
        <v>9</v>
      </c>
      <c r="C27" s="935"/>
      <c r="D27" s="930"/>
      <c r="E27" s="931" t="s">
        <v>1190</v>
      </c>
      <c r="F27" s="932" t="s">
        <v>1185</v>
      </c>
      <c r="G27" s="936"/>
      <c r="H27" s="934"/>
      <c r="I27" s="937"/>
      <c r="J27" s="932"/>
      <c r="K27" s="935"/>
      <c r="L27" s="930"/>
      <c r="M27" s="854">
        <v>9</v>
      </c>
      <c r="N27" s="1402"/>
      <c r="O27" s="1388"/>
      <c r="P27" s="849">
        <v>9</v>
      </c>
      <c r="Q27" s="784"/>
      <c r="R27" s="784"/>
      <c r="S27" s="892"/>
      <c r="T27" s="892"/>
      <c r="U27" s="892"/>
      <c r="V27" s="892"/>
      <c r="W27" s="784"/>
      <c r="X27" s="784"/>
      <c r="Y27" s="844">
        <v>9</v>
      </c>
      <c r="Z27" s="1388"/>
      <c r="AA27" s="1407"/>
      <c r="AB27" s="839">
        <v>9</v>
      </c>
      <c r="AC27" s="759"/>
      <c r="AD27" s="759"/>
      <c r="AE27" s="903"/>
      <c r="AF27" s="903"/>
      <c r="AG27" s="908" t="s">
        <v>355</v>
      </c>
      <c r="AH27" s="908">
        <v>20</v>
      </c>
      <c r="AI27" s="903" t="s">
        <v>513</v>
      </c>
      <c r="AJ27" s="903">
        <v>11</v>
      </c>
      <c r="AK27" s="759" t="s">
        <v>210</v>
      </c>
      <c r="AL27" s="759">
        <v>112</v>
      </c>
      <c r="AM27" s="834">
        <v>9</v>
      </c>
      <c r="AN27" s="1407"/>
      <c r="AO27" s="1384"/>
      <c r="AP27" s="829">
        <v>9</v>
      </c>
      <c r="AQ27" s="760" t="s">
        <v>153</v>
      </c>
      <c r="AR27" s="760" t="s">
        <v>89</v>
      </c>
      <c r="AS27" s="914" t="s">
        <v>217</v>
      </c>
      <c r="AT27" s="914">
        <v>110</v>
      </c>
      <c r="AU27" s="921" t="s">
        <v>462</v>
      </c>
      <c r="AV27" s="921">
        <v>14</v>
      </c>
      <c r="AW27" s="914" t="s">
        <v>148</v>
      </c>
      <c r="AX27" s="914">
        <v>115</v>
      </c>
      <c r="AY27" s="760" t="s">
        <v>412</v>
      </c>
      <c r="AZ27" s="760" t="s">
        <v>1170</v>
      </c>
      <c r="BA27" s="824">
        <v>9</v>
      </c>
      <c r="BB27" s="1384"/>
      <c r="BD27" s="561" t="str">
        <f t="shared" si="22"/>
        <v>0</v>
      </c>
      <c r="BE27" s="560">
        <f t="shared" si="23"/>
        <v>30</v>
      </c>
      <c r="BF27" s="714" t="str">
        <f t="shared" si="24"/>
        <v>0</v>
      </c>
      <c r="BG27" s="560" t="str">
        <f t="shared" si="25"/>
        <v>0</v>
      </c>
      <c r="BH27" s="562" t="str">
        <f t="shared" si="14"/>
        <v>0</v>
      </c>
      <c r="BI27" s="561" t="str">
        <f t="shared" si="0"/>
        <v>0</v>
      </c>
      <c r="BJ27" s="560" t="str">
        <f t="shared" si="1"/>
        <v>0</v>
      </c>
      <c r="BK27" s="560" t="str">
        <f t="shared" si="2"/>
        <v>0</v>
      </c>
      <c r="BL27" s="718" t="str">
        <f t="shared" si="3"/>
        <v>0</v>
      </c>
      <c r="BM27" s="561" t="str">
        <f t="shared" si="4"/>
        <v>0</v>
      </c>
      <c r="BN27" s="560" t="str">
        <f t="shared" si="5"/>
        <v>0</v>
      </c>
      <c r="BO27" s="560">
        <f t="shared" si="6"/>
        <v>30</v>
      </c>
      <c r="BP27" s="560">
        <f t="shared" si="7"/>
        <v>26</v>
      </c>
      <c r="BQ27" s="718">
        <f t="shared" si="8"/>
        <v>26</v>
      </c>
      <c r="BR27" s="561">
        <f t="shared" si="9"/>
        <v>36</v>
      </c>
      <c r="BS27" s="714">
        <f t="shared" si="10"/>
        <v>27</v>
      </c>
      <c r="BT27" s="560">
        <f t="shared" si="11"/>
        <v>29</v>
      </c>
      <c r="BU27" s="714">
        <f t="shared" si="12"/>
        <v>30</v>
      </c>
      <c r="BV27" s="562">
        <f t="shared" si="13"/>
        <v>27</v>
      </c>
      <c r="BW27" s="550">
        <f t="shared" si="15"/>
        <v>261</v>
      </c>
      <c r="BX27">
        <f t="shared" si="16"/>
        <v>83</v>
      </c>
      <c r="BY27">
        <f t="shared" si="17"/>
        <v>178</v>
      </c>
    </row>
    <row r="28" spans="1:77" ht="52.2" x14ac:dyDescent="0.45">
      <c r="A28" s="1402"/>
      <c r="B28" s="859">
        <v>10</v>
      </c>
      <c r="C28" s="935"/>
      <c r="D28" s="930"/>
      <c r="E28" s="937"/>
      <c r="F28" s="932"/>
      <c r="G28" s="936"/>
      <c r="H28" s="934"/>
      <c r="I28" s="937"/>
      <c r="J28" s="932"/>
      <c r="K28" s="935"/>
      <c r="L28" s="930"/>
      <c r="M28" s="854">
        <v>10</v>
      </c>
      <c r="N28" s="1402"/>
      <c r="O28" s="1388"/>
      <c r="P28" s="849">
        <v>10</v>
      </c>
      <c r="Q28" s="784"/>
      <c r="R28" s="784"/>
      <c r="S28" s="892"/>
      <c r="T28" s="892"/>
      <c r="U28" s="892"/>
      <c r="V28" s="892"/>
      <c r="W28" s="784"/>
      <c r="X28" s="784"/>
      <c r="Y28" s="844">
        <v>10</v>
      </c>
      <c r="Z28" s="1388"/>
      <c r="AA28" s="1407"/>
      <c r="AB28" s="839">
        <v>10</v>
      </c>
      <c r="AC28" s="759"/>
      <c r="AD28" s="759"/>
      <c r="AE28" s="903"/>
      <c r="AF28" s="903"/>
      <c r="AG28" s="908" t="s">
        <v>354</v>
      </c>
      <c r="AH28" s="908">
        <v>20</v>
      </c>
      <c r="AI28" s="903" t="s">
        <v>512</v>
      </c>
      <c r="AJ28" s="903">
        <v>11</v>
      </c>
      <c r="AK28" s="759" t="s">
        <v>209</v>
      </c>
      <c r="AL28" s="759">
        <v>112</v>
      </c>
      <c r="AM28" s="834">
        <v>10</v>
      </c>
      <c r="AN28" s="1407"/>
      <c r="AO28" s="1384"/>
      <c r="AP28" s="829">
        <v>10</v>
      </c>
      <c r="AQ28" s="760" t="s">
        <v>462</v>
      </c>
      <c r="AR28" s="760">
        <v>13</v>
      </c>
      <c r="AS28" s="914" t="s">
        <v>584</v>
      </c>
      <c r="AT28" s="914">
        <v>110</v>
      </c>
      <c r="AU28" s="921" t="s">
        <v>412</v>
      </c>
      <c r="AV28" s="921" t="s">
        <v>581</v>
      </c>
      <c r="AW28" s="914" t="s">
        <v>149</v>
      </c>
      <c r="AX28" s="914">
        <v>115</v>
      </c>
      <c r="AY28" s="760" t="s">
        <v>153</v>
      </c>
      <c r="AZ28" s="807" t="s">
        <v>89</v>
      </c>
      <c r="BA28" s="824">
        <v>10</v>
      </c>
      <c r="BB28" s="1384"/>
      <c r="BD28" s="561" t="str">
        <f t="shared" si="22"/>
        <v>0</v>
      </c>
      <c r="BE28" s="560" t="str">
        <f t="shared" si="23"/>
        <v>0</v>
      </c>
      <c r="BF28" s="714" t="str">
        <f t="shared" si="24"/>
        <v>0</v>
      </c>
      <c r="BG28" s="560" t="str">
        <f t="shared" si="25"/>
        <v>0</v>
      </c>
      <c r="BH28" s="562" t="str">
        <f t="shared" si="14"/>
        <v>0</v>
      </c>
      <c r="BI28" s="561" t="str">
        <f t="shared" si="0"/>
        <v>0</v>
      </c>
      <c r="BJ28" s="560" t="str">
        <f t="shared" si="1"/>
        <v>0</v>
      </c>
      <c r="BK28" s="560" t="str">
        <f t="shared" si="2"/>
        <v>0</v>
      </c>
      <c r="BL28" s="718" t="str">
        <f t="shared" si="3"/>
        <v>0</v>
      </c>
      <c r="BM28" s="561" t="str">
        <f t="shared" si="4"/>
        <v>0</v>
      </c>
      <c r="BN28" s="560" t="str">
        <f t="shared" si="5"/>
        <v>0</v>
      </c>
      <c r="BO28" s="560">
        <f t="shared" si="6"/>
        <v>30</v>
      </c>
      <c r="BP28" s="560">
        <f t="shared" si="7"/>
        <v>26</v>
      </c>
      <c r="BQ28" s="718">
        <f t="shared" si="8"/>
        <v>26</v>
      </c>
      <c r="BR28" s="561">
        <f t="shared" si="9"/>
        <v>36</v>
      </c>
      <c r="BS28" s="714">
        <f t="shared" si="10"/>
        <v>27</v>
      </c>
      <c r="BT28" s="560">
        <f t="shared" si="11"/>
        <v>29</v>
      </c>
      <c r="BU28" s="714">
        <f t="shared" si="12"/>
        <v>30</v>
      </c>
      <c r="BV28" s="562">
        <f t="shared" si="13"/>
        <v>27</v>
      </c>
      <c r="BW28" s="550">
        <f t="shared" si="15"/>
        <v>231</v>
      </c>
      <c r="BX28">
        <f t="shared" si="16"/>
        <v>83</v>
      </c>
      <c r="BY28">
        <f t="shared" si="17"/>
        <v>148</v>
      </c>
    </row>
    <row r="29" spans="1:77" ht="54" x14ac:dyDescent="0.45">
      <c r="A29" s="1402"/>
      <c r="B29" s="861">
        <v>11</v>
      </c>
      <c r="C29" s="939"/>
      <c r="D29" s="940"/>
      <c r="E29" s="941"/>
      <c r="F29" s="942"/>
      <c r="G29" s="943"/>
      <c r="H29" s="944"/>
      <c r="I29" s="941"/>
      <c r="J29" s="942"/>
      <c r="K29" s="939"/>
      <c r="L29" s="940"/>
      <c r="M29" s="856">
        <v>11</v>
      </c>
      <c r="N29" s="1402"/>
      <c r="O29" s="1388"/>
      <c r="P29" s="851">
        <v>11</v>
      </c>
      <c r="Q29" s="792"/>
      <c r="R29" s="792"/>
      <c r="S29" s="895"/>
      <c r="T29" s="895"/>
      <c r="U29" s="895"/>
      <c r="V29" s="895"/>
      <c r="W29" s="784"/>
      <c r="X29" s="792"/>
      <c r="Y29" s="846">
        <v>11</v>
      </c>
      <c r="Z29" s="1388"/>
      <c r="AA29" s="1407"/>
      <c r="AB29" s="841">
        <v>11</v>
      </c>
      <c r="AC29" s="759"/>
      <c r="AD29" s="759"/>
      <c r="AE29" s="903"/>
      <c r="AF29" s="903"/>
      <c r="AG29" s="908"/>
      <c r="AH29" s="908"/>
      <c r="AI29" s="903"/>
      <c r="AJ29" s="903"/>
      <c r="AK29" s="759"/>
      <c r="AL29" s="798"/>
      <c r="AM29" s="836">
        <v>11</v>
      </c>
      <c r="AN29" s="1407"/>
      <c r="AO29" s="1384"/>
      <c r="AP29" s="831">
        <v>11</v>
      </c>
      <c r="AQ29" s="966" t="s">
        <v>1256</v>
      </c>
      <c r="AR29" s="994">
        <v>13</v>
      </c>
      <c r="AS29" s="914" t="s">
        <v>218</v>
      </c>
      <c r="AT29" s="914">
        <v>110</v>
      </c>
      <c r="AU29" s="924"/>
      <c r="AV29" s="924"/>
      <c r="AW29" s="914" t="s">
        <v>412</v>
      </c>
      <c r="AX29" s="914" t="s">
        <v>1281</v>
      </c>
      <c r="AY29" s="981" t="s">
        <v>1261</v>
      </c>
      <c r="AZ29" s="997" t="s">
        <v>1280</v>
      </c>
      <c r="BA29" s="826">
        <v>11</v>
      </c>
      <c r="BB29" s="1384"/>
      <c r="BD29" s="561" t="str">
        <f t="shared" si="22"/>
        <v>0</v>
      </c>
      <c r="BE29" s="560" t="str">
        <f t="shared" si="23"/>
        <v>0</v>
      </c>
      <c r="BF29" s="714" t="str">
        <f t="shared" si="24"/>
        <v>0</v>
      </c>
      <c r="BG29" s="560" t="str">
        <f t="shared" si="25"/>
        <v>0</v>
      </c>
      <c r="BH29" s="562" t="str">
        <f t="shared" si="14"/>
        <v>0</v>
      </c>
      <c r="BI29" s="561" t="str">
        <f t="shared" si="0"/>
        <v>0</v>
      </c>
      <c r="BJ29" s="560" t="str">
        <f t="shared" si="1"/>
        <v>0</v>
      </c>
      <c r="BK29" s="560" t="str">
        <f t="shared" si="2"/>
        <v>0</v>
      </c>
      <c r="BL29" s="718" t="str">
        <f t="shared" si="3"/>
        <v>0</v>
      </c>
      <c r="BM29" s="561" t="str">
        <f t="shared" si="4"/>
        <v>0</v>
      </c>
      <c r="BN29" s="560" t="str">
        <f t="shared" si="5"/>
        <v>0</v>
      </c>
      <c r="BO29" s="560" t="str">
        <f t="shared" si="6"/>
        <v>0</v>
      </c>
      <c r="BP29" s="560" t="str">
        <f t="shared" si="7"/>
        <v>0</v>
      </c>
      <c r="BQ29" s="718" t="str">
        <f t="shared" si="8"/>
        <v>0</v>
      </c>
      <c r="BR29" s="561">
        <f t="shared" si="9"/>
        <v>36</v>
      </c>
      <c r="BS29" s="714">
        <f t="shared" si="10"/>
        <v>27</v>
      </c>
      <c r="BT29" s="560" t="str">
        <f t="shared" si="11"/>
        <v>0</v>
      </c>
      <c r="BU29" s="714">
        <f t="shared" si="12"/>
        <v>30</v>
      </c>
      <c r="BV29" s="562">
        <f t="shared" si="13"/>
        <v>27</v>
      </c>
      <c r="BW29" s="550">
        <f t="shared" si="15"/>
        <v>120</v>
      </c>
      <c r="BX29">
        <f t="shared" si="16"/>
        <v>57</v>
      </c>
      <c r="BY29">
        <f t="shared" si="17"/>
        <v>63</v>
      </c>
    </row>
    <row r="30" spans="1:77" ht="52.2" x14ac:dyDescent="0.45">
      <c r="A30" s="1402"/>
      <c r="B30" s="861">
        <v>12</v>
      </c>
      <c r="C30" s="808"/>
      <c r="D30" s="809"/>
      <c r="E30" s="884"/>
      <c r="F30" s="885"/>
      <c r="G30" s="872"/>
      <c r="H30" s="873"/>
      <c r="I30" s="884"/>
      <c r="J30" s="885"/>
      <c r="K30" s="808"/>
      <c r="L30" s="809"/>
      <c r="M30" s="856">
        <v>12</v>
      </c>
      <c r="N30" s="1402"/>
      <c r="O30" s="1388"/>
      <c r="P30" s="851">
        <v>12</v>
      </c>
      <c r="Q30" s="792"/>
      <c r="R30" s="792"/>
      <c r="S30" s="895"/>
      <c r="T30" s="895"/>
      <c r="U30" s="895"/>
      <c r="V30" s="895"/>
      <c r="W30" s="784"/>
      <c r="X30" s="792"/>
      <c r="Y30" s="846">
        <v>12</v>
      </c>
      <c r="Z30" s="1388"/>
      <c r="AA30" s="1407"/>
      <c r="AB30" s="841">
        <v>12</v>
      </c>
      <c r="AC30" s="759"/>
      <c r="AD30" s="759"/>
      <c r="AE30" s="903"/>
      <c r="AF30" s="903"/>
      <c r="AG30" s="908"/>
      <c r="AH30" s="908"/>
      <c r="AI30" s="903"/>
      <c r="AJ30" s="903"/>
      <c r="AK30" s="759"/>
      <c r="AL30" s="798"/>
      <c r="AM30" s="836">
        <v>12</v>
      </c>
      <c r="AN30" s="1407"/>
      <c r="AO30" s="1384"/>
      <c r="AP30" s="831">
        <v>12</v>
      </c>
      <c r="AQ30" s="760"/>
      <c r="AR30" s="760"/>
      <c r="AS30" s="914" t="s">
        <v>412</v>
      </c>
      <c r="AT30" s="914" t="s">
        <v>1282</v>
      </c>
      <c r="AU30" s="921"/>
      <c r="AV30" s="921"/>
      <c r="AW30" s="914" t="s">
        <v>145</v>
      </c>
      <c r="AX30" s="914">
        <v>115</v>
      </c>
      <c r="AY30" s="966" t="s">
        <v>1256</v>
      </c>
      <c r="AZ30" s="997">
        <v>10</v>
      </c>
      <c r="BA30" s="826">
        <v>12</v>
      </c>
      <c r="BB30" s="1384"/>
      <c r="BD30" s="561" t="str">
        <f t="shared" si="22"/>
        <v>0</v>
      </c>
      <c r="BE30" s="560" t="str">
        <f t="shared" si="23"/>
        <v>0</v>
      </c>
      <c r="BF30" s="714" t="str">
        <f t="shared" si="24"/>
        <v>0</v>
      </c>
      <c r="BG30" s="560" t="str">
        <f t="shared" si="25"/>
        <v>0</v>
      </c>
      <c r="BH30" s="562" t="str">
        <f t="shared" si="14"/>
        <v>0</v>
      </c>
      <c r="BI30" s="561" t="str">
        <f t="shared" si="0"/>
        <v>0</v>
      </c>
      <c r="BJ30" s="560" t="str">
        <f t="shared" si="1"/>
        <v>0</v>
      </c>
      <c r="BK30" s="560" t="str">
        <f t="shared" si="2"/>
        <v>0</v>
      </c>
      <c r="BL30" s="718" t="str">
        <f t="shared" si="3"/>
        <v>0</v>
      </c>
      <c r="BM30" s="561" t="str">
        <f t="shared" si="4"/>
        <v>0</v>
      </c>
      <c r="BN30" s="560" t="str">
        <f t="shared" si="5"/>
        <v>0</v>
      </c>
      <c r="BO30" s="560" t="str">
        <f t="shared" si="6"/>
        <v>0</v>
      </c>
      <c r="BP30" s="560" t="str">
        <f t="shared" si="7"/>
        <v>0</v>
      </c>
      <c r="BQ30" s="718" t="str">
        <f t="shared" si="8"/>
        <v>0</v>
      </c>
      <c r="BR30" s="561" t="str">
        <f t="shared" si="9"/>
        <v>0</v>
      </c>
      <c r="BS30" s="714">
        <f t="shared" si="10"/>
        <v>27</v>
      </c>
      <c r="BT30" s="560" t="str">
        <f t="shared" si="11"/>
        <v>0</v>
      </c>
      <c r="BU30" s="714">
        <f t="shared" si="12"/>
        <v>30</v>
      </c>
      <c r="BV30" s="562">
        <f t="shared" si="13"/>
        <v>27</v>
      </c>
      <c r="BW30" s="550">
        <f t="shared" si="15"/>
        <v>84</v>
      </c>
      <c r="BX30">
        <f t="shared" si="16"/>
        <v>57</v>
      </c>
      <c r="BY30">
        <f t="shared" si="17"/>
        <v>27</v>
      </c>
    </row>
    <row r="31" spans="1:77" ht="36" x14ac:dyDescent="0.45">
      <c r="A31" s="1402"/>
      <c r="B31" s="861">
        <v>13</v>
      </c>
      <c r="C31" s="808"/>
      <c r="D31" s="809"/>
      <c r="E31" s="884"/>
      <c r="F31" s="885"/>
      <c r="G31" s="872"/>
      <c r="H31" s="873"/>
      <c r="I31" s="884"/>
      <c r="J31" s="885"/>
      <c r="K31" s="808"/>
      <c r="L31" s="809"/>
      <c r="M31" s="856">
        <v>13</v>
      </c>
      <c r="N31" s="1402"/>
      <c r="O31" s="1388"/>
      <c r="P31" s="851">
        <v>13</v>
      </c>
      <c r="Q31" s="792"/>
      <c r="R31" s="792"/>
      <c r="S31" s="895"/>
      <c r="T31" s="895"/>
      <c r="U31" s="895"/>
      <c r="V31" s="895"/>
      <c r="W31" s="792"/>
      <c r="X31" s="792"/>
      <c r="Y31" s="846">
        <v>13</v>
      </c>
      <c r="Z31" s="1388"/>
      <c r="AA31" s="1407"/>
      <c r="AB31" s="841">
        <v>13</v>
      </c>
      <c r="AC31" s="798"/>
      <c r="AD31" s="798"/>
      <c r="AE31" s="906"/>
      <c r="AF31" s="906"/>
      <c r="AG31" s="970"/>
      <c r="AH31" s="970"/>
      <c r="AI31" s="906"/>
      <c r="AJ31" s="906"/>
      <c r="AK31" s="759"/>
      <c r="AL31" s="798"/>
      <c r="AM31" s="836">
        <v>13</v>
      </c>
      <c r="AN31" s="1407"/>
      <c r="AO31" s="1384"/>
      <c r="AP31" s="831">
        <v>13</v>
      </c>
      <c r="AQ31" s="760"/>
      <c r="AR31" s="807"/>
      <c r="AS31" s="978" t="s">
        <v>1256</v>
      </c>
      <c r="AT31" s="980">
        <v>110</v>
      </c>
      <c r="AU31" s="926"/>
      <c r="AV31" s="995"/>
      <c r="AW31" s="914" t="s">
        <v>151</v>
      </c>
      <c r="AX31" s="971">
        <v>115</v>
      </c>
      <c r="AY31" s="807"/>
      <c r="AZ31" s="807"/>
      <c r="BA31" s="826">
        <v>13</v>
      </c>
      <c r="BB31" s="1384"/>
      <c r="BD31" s="972"/>
      <c r="BE31" s="973"/>
      <c r="BF31" s="974"/>
      <c r="BG31" s="973"/>
      <c r="BH31" s="975"/>
      <c r="BI31" s="972"/>
      <c r="BJ31" s="973"/>
      <c r="BK31" s="973"/>
      <c r="BL31" s="976"/>
      <c r="BM31" s="972"/>
      <c r="BN31" s="973"/>
      <c r="BO31" s="973"/>
      <c r="BP31" s="973"/>
      <c r="BQ31" s="976"/>
      <c r="BR31" s="972"/>
      <c r="BS31" s="974"/>
      <c r="BT31" s="973"/>
      <c r="BU31" s="974">
        <f t="shared" si="12"/>
        <v>30</v>
      </c>
      <c r="BV31" s="975"/>
      <c r="BW31" s="977"/>
    </row>
    <row r="32" spans="1:77" ht="36.6" thickBot="1" x14ac:dyDescent="0.5">
      <c r="A32" s="1403"/>
      <c r="B32" s="862">
        <v>14</v>
      </c>
      <c r="C32" s="795"/>
      <c r="D32" s="796"/>
      <c r="E32" s="880"/>
      <c r="F32" s="881"/>
      <c r="G32" s="868"/>
      <c r="H32" s="869"/>
      <c r="I32" s="880"/>
      <c r="J32" s="881"/>
      <c r="K32" s="795"/>
      <c r="L32" s="796"/>
      <c r="M32" s="857">
        <v>14</v>
      </c>
      <c r="N32" s="1403"/>
      <c r="O32" s="1389"/>
      <c r="P32" s="852">
        <v>14</v>
      </c>
      <c r="Q32" s="797"/>
      <c r="R32" s="797"/>
      <c r="S32" s="899"/>
      <c r="T32" s="899"/>
      <c r="U32" s="899"/>
      <c r="V32" s="899"/>
      <c r="W32" s="797"/>
      <c r="X32" s="797"/>
      <c r="Y32" s="847">
        <v>14</v>
      </c>
      <c r="Z32" s="1389"/>
      <c r="AA32" s="1408"/>
      <c r="AB32" s="842">
        <v>14</v>
      </c>
      <c r="AC32" s="810"/>
      <c r="AD32" s="799"/>
      <c r="AE32" s="906"/>
      <c r="AF32" s="904"/>
      <c r="AG32" s="910"/>
      <c r="AH32" s="910"/>
      <c r="AI32" s="904"/>
      <c r="AJ32" s="904"/>
      <c r="AK32" s="759"/>
      <c r="AL32" s="799"/>
      <c r="AM32" s="837">
        <v>14</v>
      </c>
      <c r="AN32" s="1408"/>
      <c r="AO32" s="1385"/>
      <c r="AP32" s="832">
        <v>14</v>
      </c>
      <c r="AQ32" s="760"/>
      <c r="AR32" s="761"/>
      <c r="AS32" s="914"/>
      <c r="AT32" s="915"/>
      <c r="AU32" s="922"/>
      <c r="AV32" s="925"/>
      <c r="AW32" s="978" t="s">
        <v>1231</v>
      </c>
      <c r="AX32" s="996" t="s">
        <v>89</v>
      </c>
      <c r="AY32" s="761"/>
      <c r="AZ32" s="761"/>
      <c r="BA32" s="827">
        <v>14</v>
      </c>
      <c r="BB32" s="1385"/>
      <c r="BD32" s="563" t="str">
        <f t="shared" si="22"/>
        <v>0</v>
      </c>
      <c r="BE32" s="564" t="str">
        <f t="shared" si="23"/>
        <v>0</v>
      </c>
      <c r="BF32" s="715" t="str">
        <f t="shared" si="24"/>
        <v>0</v>
      </c>
      <c r="BG32" s="564" t="str">
        <f t="shared" si="25"/>
        <v>0</v>
      </c>
      <c r="BH32" s="565" t="str">
        <f t="shared" si="14"/>
        <v>0</v>
      </c>
      <c r="BI32" s="563" t="str">
        <f t="shared" si="0"/>
        <v>0</v>
      </c>
      <c r="BJ32" s="564" t="str">
        <f t="shared" si="1"/>
        <v>0</v>
      </c>
      <c r="BK32" s="564" t="str">
        <f t="shared" si="2"/>
        <v>0</v>
      </c>
      <c r="BL32" s="719" t="str">
        <f t="shared" si="3"/>
        <v>0</v>
      </c>
      <c r="BM32" s="563" t="str">
        <f t="shared" si="4"/>
        <v>0</v>
      </c>
      <c r="BN32" s="564" t="str">
        <f t="shared" si="5"/>
        <v>0</v>
      </c>
      <c r="BO32" s="564" t="str">
        <f t="shared" si="6"/>
        <v>0</v>
      </c>
      <c r="BP32" s="564" t="str">
        <f t="shared" si="7"/>
        <v>0</v>
      </c>
      <c r="BQ32" s="719" t="str">
        <f t="shared" si="8"/>
        <v>0</v>
      </c>
      <c r="BR32" s="563" t="str">
        <f t="shared" si="9"/>
        <v>0</v>
      </c>
      <c r="BS32" s="715" t="str">
        <f t="shared" si="10"/>
        <v>0</v>
      </c>
      <c r="BT32" s="564" t="str">
        <f t="shared" si="11"/>
        <v>0</v>
      </c>
      <c r="BU32" s="715">
        <f t="shared" si="12"/>
        <v>30</v>
      </c>
      <c r="BV32" s="565" t="str">
        <f t="shared" si="13"/>
        <v>0</v>
      </c>
      <c r="BW32" s="556">
        <f t="shared" si="15"/>
        <v>30</v>
      </c>
      <c r="BX32">
        <f t="shared" si="16"/>
        <v>30</v>
      </c>
      <c r="BY32">
        <f t="shared" si="17"/>
        <v>0</v>
      </c>
    </row>
    <row r="33" spans="1:77" ht="89.4" thickTop="1" x14ac:dyDescent="0.45">
      <c r="A33" s="1401" t="s">
        <v>1</v>
      </c>
      <c r="B33" s="858">
        <v>1</v>
      </c>
      <c r="C33" s="811" t="s">
        <v>520</v>
      </c>
      <c r="D33" s="811">
        <v>26</v>
      </c>
      <c r="E33" s="886" t="s">
        <v>523</v>
      </c>
      <c r="F33" s="886">
        <v>24</v>
      </c>
      <c r="G33" s="874" t="s">
        <v>525</v>
      </c>
      <c r="H33" s="865">
        <v>114</v>
      </c>
      <c r="I33" s="886" t="s">
        <v>527</v>
      </c>
      <c r="J33" s="887">
        <v>29</v>
      </c>
      <c r="K33" s="811" t="s">
        <v>787</v>
      </c>
      <c r="L33" s="812">
        <v>12</v>
      </c>
      <c r="M33" s="853">
        <v>1</v>
      </c>
      <c r="N33" s="1401" t="s">
        <v>1</v>
      </c>
      <c r="O33" s="1387" t="s">
        <v>1</v>
      </c>
      <c r="P33" s="848">
        <v>1</v>
      </c>
      <c r="Q33" s="806" t="s">
        <v>382</v>
      </c>
      <c r="R33" s="802">
        <v>28</v>
      </c>
      <c r="S33" s="898" t="s">
        <v>384</v>
      </c>
      <c r="T33" s="897">
        <v>21</v>
      </c>
      <c r="U33" s="898" t="s">
        <v>365</v>
      </c>
      <c r="V33" s="892">
        <v>22</v>
      </c>
      <c r="W33" s="784" t="s">
        <v>518</v>
      </c>
      <c r="X33" s="802">
        <v>113</v>
      </c>
      <c r="Y33" s="843">
        <v>1</v>
      </c>
      <c r="Z33" s="1387" t="s">
        <v>1</v>
      </c>
      <c r="AA33" s="1406" t="s">
        <v>1</v>
      </c>
      <c r="AB33" s="838">
        <v>1</v>
      </c>
      <c r="AC33" s="759" t="s">
        <v>342</v>
      </c>
      <c r="AD33" s="759">
        <v>25</v>
      </c>
      <c r="AE33" s="960" t="s">
        <v>1237</v>
      </c>
      <c r="AF33" s="903" t="s">
        <v>1238</v>
      </c>
      <c r="AG33" s="911"/>
      <c r="AH33" s="911"/>
      <c r="AI33" s="905"/>
      <c r="AJ33" s="905"/>
      <c r="AK33" s="803"/>
      <c r="AL33" s="803"/>
      <c r="AM33" s="833">
        <v>1</v>
      </c>
      <c r="AN33" s="1406" t="s">
        <v>1</v>
      </c>
      <c r="AO33" s="1383" t="s">
        <v>1</v>
      </c>
      <c r="AP33" s="828">
        <v>1</v>
      </c>
      <c r="AQ33" s="804"/>
      <c r="AR33" s="804"/>
      <c r="AS33" s="916"/>
      <c r="AT33" s="916"/>
      <c r="AU33" s="923"/>
      <c r="AV33" s="923"/>
      <c r="AW33" s="916"/>
      <c r="AX33" s="916"/>
      <c r="AY33" s="804"/>
      <c r="AZ33" s="804"/>
      <c r="BA33" s="823">
        <v>1</v>
      </c>
      <c r="BB33" s="1383" t="s">
        <v>1</v>
      </c>
      <c r="BD33" s="557">
        <f>IF(C33=0,"0",$C$2)</f>
        <v>30</v>
      </c>
      <c r="BE33" s="558">
        <f>IF(E33=0,"0",$E$2)</f>
        <v>30</v>
      </c>
      <c r="BF33" s="713">
        <f>IF(G33=0,"0",$G$2)</f>
        <v>30</v>
      </c>
      <c r="BG33" s="558">
        <f>IF(I33=0,"0",$I$2)</f>
        <v>30</v>
      </c>
      <c r="BH33" s="559">
        <f t="shared" si="14"/>
        <v>30</v>
      </c>
      <c r="BI33" s="557">
        <f t="shared" si="0"/>
        <v>27</v>
      </c>
      <c r="BJ33" s="558">
        <f t="shared" si="1"/>
        <v>26</v>
      </c>
      <c r="BK33" s="558">
        <f t="shared" si="2"/>
        <v>30</v>
      </c>
      <c r="BL33" s="717">
        <f t="shared" si="3"/>
        <v>28</v>
      </c>
      <c r="BM33" s="557">
        <f t="shared" si="4"/>
        <v>28</v>
      </c>
      <c r="BN33" s="558">
        <f>IF(AE33=0,"0",$AE$2)/2</f>
        <v>14.5</v>
      </c>
      <c r="BO33" s="558" t="str">
        <f t="shared" si="6"/>
        <v>0</v>
      </c>
      <c r="BP33" s="558" t="str">
        <f t="shared" si="7"/>
        <v>0</v>
      </c>
      <c r="BQ33" s="717" t="str">
        <f t="shared" si="8"/>
        <v>0</v>
      </c>
      <c r="BR33" s="557" t="str">
        <f t="shared" si="9"/>
        <v>0</v>
      </c>
      <c r="BS33" s="713" t="str">
        <f t="shared" si="10"/>
        <v>0</v>
      </c>
      <c r="BT33" s="558" t="str">
        <f t="shared" si="11"/>
        <v>0</v>
      </c>
      <c r="BU33" s="713" t="str">
        <f t="shared" si="12"/>
        <v>0</v>
      </c>
      <c r="BV33" s="559" t="str">
        <f t="shared" si="13"/>
        <v>0</v>
      </c>
      <c r="BW33" s="555">
        <f t="shared" si="15"/>
        <v>303.5</v>
      </c>
      <c r="BX33">
        <f t="shared" si="16"/>
        <v>58</v>
      </c>
      <c r="BY33">
        <f t="shared" si="17"/>
        <v>245.5</v>
      </c>
    </row>
    <row r="34" spans="1:77" ht="34.799999999999997" x14ac:dyDescent="0.45">
      <c r="A34" s="1402"/>
      <c r="B34" s="859">
        <v>2</v>
      </c>
      <c r="C34" s="782" t="s">
        <v>528</v>
      </c>
      <c r="D34" s="782">
        <v>26</v>
      </c>
      <c r="E34" s="877" t="s">
        <v>522</v>
      </c>
      <c r="F34" s="877">
        <v>24</v>
      </c>
      <c r="G34" s="864" t="s">
        <v>530</v>
      </c>
      <c r="H34" s="865">
        <v>114</v>
      </c>
      <c r="I34" s="877" t="s">
        <v>531</v>
      </c>
      <c r="J34" s="878">
        <v>29</v>
      </c>
      <c r="K34" s="782" t="s">
        <v>788</v>
      </c>
      <c r="L34" s="783">
        <v>12</v>
      </c>
      <c r="M34" s="854">
        <v>2</v>
      </c>
      <c r="N34" s="1402"/>
      <c r="O34" s="1388"/>
      <c r="P34" s="849">
        <v>2</v>
      </c>
      <c r="Q34" s="784" t="s">
        <v>376</v>
      </c>
      <c r="R34" s="784">
        <v>28</v>
      </c>
      <c r="S34" s="892" t="s">
        <v>383</v>
      </c>
      <c r="T34" s="892">
        <v>21</v>
      </c>
      <c r="U34" s="892" t="s">
        <v>362</v>
      </c>
      <c r="V34" s="892">
        <v>22</v>
      </c>
      <c r="W34" s="784" t="s">
        <v>516</v>
      </c>
      <c r="X34" s="784">
        <v>113</v>
      </c>
      <c r="Y34" s="844">
        <v>2</v>
      </c>
      <c r="Z34" s="1388"/>
      <c r="AA34" s="1407"/>
      <c r="AB34" s="839">
        <v>2</v>
      </c>
      <c r="AC34" s="759" t="s">
        <v>341</v>
      </c>
      <c r="AD34" s="759">
        <v>25</v>
      </c>
      <c r="AE34" s="903" t="s">
        <v>345</v>
      </c>
      <c r="AF34" s="903">
        <v>23</v>
      </c>
      <c r="AG34" s="908"/>
      <c r="AH34" s="908"/>
      <c r="AI34" s="903"/>
      <c r="AJ34" s="903"/>
      <c r="AK34" s="759"/>
      <c r="AL34" s="759"/>
      <c r="AM34" s="834">
        <v>2</v>
      </c>
      <c r="AN34" s="1407"/>
      <c r="AO34" s="1384"/>
      <c r="AP34" s="829">
        <v>2</v>
      </c>
      <c r="AQ34" s="760"/>
      <c r="AR34" s="760"/>
      <c r="AS34" s="914"/>
      <c r="AT34" s="914"/>
      <c r="AU34" s="921"/>
      <c r="AV34" s="921"/>
      <c r="AW34" s="914"/>
      <c r="AX34" s="914"/>
      <c r="AY34" s="760"/>
      <c r="AZ34" s="760"/>
      <c r="BA34" s="824">
        <v>2</v>
      </c>
      <c r="BB34" s="1384"/>
      <c r="BD34" s="561">
        <f>IF(C34=0,"0",$C$2)</f>
        <v>30</v>
      </c>
      <c r="BE34" s="560">
        <f>IF(E34=0,"0",$E$2)</f>
        <v>30</v>
      </c>
      <c r="BF34" s="714">
        <f>IF(G34=0,"0",$G$2)</f>
        <v>30</v>
      </c>
      <c r="BG34" s="560">
        <f>IF(I34=0,"0",$I$2)</f>
        <v>30</v>
      </c>
      <c r="BH34" s="562">
        <f t="shared" si="14"/>
        <v>30</v>
      </c>
      <c r="BI34" s="561">
        <f t="shared" si="0"/>
        <v>27</v>
      </c>
      <c r="BJ34" s="560">
        <f t="shared" si="1"/>
        <v>26</v>
      </c>
      <c r="BK34" s="560">
        <f t="shared" si="2"/>
        <v>30</v>
      </c>
      <c r="BL34" s="718">
        <f t="shared" si="3"/>
        <v>28</v>
      </c>
      <c r="BM34" s="561">
        <f t="shared" si="4"/>
        <v>28</v>
      </c>
      <c r="BN34" s="560">
        <f t="shared" si="5"/>
        <v>29</v>
      </c>
      <c r="BO34" s="560" t="str">
        <f t="shared" si="6"/>
        <v>0</v>
      </c>
      <c r="BP34" s="560" t="str">
        <f t="shared" si="7"/>
        <v>0</v>
      </c>
      <c r="BQ34" s="718" t="str">
        <f t="shared" si="8"/>
        <v>0</v>
      </c>
      <c r="BR34" s="561" t="str">
        <f t="shared" si="9"/>
        <v>0</v>
      </c>
      <c r="BS34" s="714" t="str">
        <f t="shared" si="10"/>
        <v>0</v>
      </c>
      <c r="BT34" s="560" t="str">
        <f t="shared" si="11"/>
        <v>0</v>
      </c>
      <c r="BU34" s="714" t="str">
        <f t="shared" si="12"/>
        <v>0</v>
      </c>
      <c r="BV34" s="562" t="str">
        <f t="shared" si="13"/>
        <v>0</v>
      </c>
      <c r="BW34" s="550">
        <f t="shared" si="15"/>
        <v>318</v>
      </c>
      <c r="BX34">
        <f t="shared" si="16"/>
        <v>58</v>
      </c>
      <c r="BY34">
        <f t="shared" si="17"/>
        <v>260</v>
      </c>
    </row>
    <row r="35" spans="1:77" ht="54" x14ac:dyDescent="0.45">
      <c r="A35" s="1402"/>
      <c r="B35" s="859">
        <v>3</v>
      </c>
      <c r="C35" s="782" t="s">
        <v>519</v>
      </c>
      <c r="D35" s="782">
        <v>26</v>
      </c>
      <c r="E35" s="877" t="s">
        <v>207</v>
      </c>
      <c r="F35" s="877" t="s">
        <v>89</v>
      </c>
      <c r="G35" s="864" t="s">
        <v>524</v>
      </c>
      <c r="H35" s="864">
        <v>114</v>
      </c>
      <c r="I35" s="877" t="s">
        <v>526</v>
      </c>
      <c r="J35" s="878">
        <v>29</v>
      </c>
      <c r="K35" s="782" t="s">
        <v>786</v>
      </c>
      <c r="L35" s="783">
        <v>12</v>
      </c>
      <c r="M35" s="854">
        <v>3</v>
      </c>
      <c r="N35" s="1402"/>
      <c r="O35" s="1388"/>
      <c r="P35" s="849">
        <v>3</v>
      </c>
      <c r="Q35" s="784" t="s">
        <v>381</v>
      </c>
      <c r="R35" s="784">
        <v>28</v>
      </c>
      <c r="S35" s="898" t="s">
        <v>385</v>
      </c>
      <c r="T35" s="892">
        <v>21</v>
      </c>
      <c r="U35" s="898" t="s">
        <v>364</v>
      </c>
      <c r="V35" s="892" t="s">
        <v>89</v>
      </c>
      <c r="W35" s="784" t="s">
        <v>515</v>
      </c>
      <c r="X35" s="784">
        <v>113</v>
      </c>
      <c r="Y35" s="844">
        <v>3</v>
      </c>
      <c r="Z35" s="1388"/>
      <c r="AA35" s="1407"/>
      <c r="AB35" s="839">
        <v>3</v>
      </c>
      <c r="AC35" s="759" t="s">
        <v>155</v>
      </c>
      <c r="AD35" s="759">
        <v>25</v>
      </c>
      <c r="AE35" s="903" t="s">
        <v>347</v>
      </c>
      <c r="AF35" s="903">
        <v>23</v>
      </c>
      <c r="AG35" s="964" t="s">
        <v>1249</v>
      </c>
      <c r="AH35" s="963" t="s">
        <v>1185</v>
      </c>
      <c r="AI35" s="956" t="s">
        <v>1250</v>
      </c>
      <c r="AJ35" s="957" t="s">
        <v>1185</v>
      </c>
      <c r="AK35" s="954" t="s">
        <v>1251</v>
      </c>
      <c r="AL35" s="955" t="s">
        <v>1185</v>
      </c>
      <c r="AM35" s="834">
        <v>3</v>
      </c>
      <c r="AN35" s="1407"/>
      <c r="AO35" s="1384"/>
      <c r="AP35" s="829">
        <v>3</v>
      </c>
      <c r="AQ35" s="760"/>
      <c r="AR35" s="760"/>
      <c r="AS35" s="914"/>
      <c r="AT35" s="914"/>
      <c r="AU35" s="921"/>
      <c r="AV35" s="926"/>
      <c r="AW35" s="914"/>
      <c r="AX35" s="914"/>
      <c r="AY35" s="760"/>
      <c r="AZ35" s="760"/>
      <c r="BA35" s="824">
        <v>3</v>
      </c>
      <c r="BB35" s="1384"/>
      <c r="BD35" s="561">
        <f>IF(C35=0,"0",$C$2)</f>
        <v>30</v>
      </c>
      <c r="BE35" s="560">
        <f>IF(E35=0,"0",$E$2)</f>
        <v>30</v>
      </c>
      <c r="BF35" s="714">
        <f>IF(G35=0,"0",$G$2)</f>
        <v>30</v>
      </c>
      <c r="BG35" s="560">
        <f>IF(I35=0,"0",$I$2)</f>
        <v>30</v>
      </c>
      <c r="BH35" s="562">
        <f t="shared" si="14"/>
        <v>30</v>
      </c>
      <c r="BI35" s="561">
        <f t="shared" si="0"/>
        <v>27</v>
      </c>
      <c r="BJ35" s="560">
        <f t="shared" si="1"/>
        <v>26</v>
      </c>
      <c r="BK35" s="560">
        <f t="shared" si="2"/>
        <v>30</v>
      </c>
      <c r="BL35" s="718">
        <f t="shared" si="3"/>
        <v>28</v>
      </c>
      <c r="BM35" s="561">
        <f t="shared" si="4"/>
        <v>28</v>
      </c>
      <c r="BN35" s="560">
        <f t="shared" si="5"/>
        <v>29</v>
      </c>
      <c r="BO35" s="560">
        <f t="shared" si="6"/>
        <v>30</v>
      </c>
      <c r="BP35" s="560">
        <f t="shared" si="7"/>
        <v>26</v>
      </c>
      <c r="BQ35" s="718">
        <f t="shared" si="8"/>
        <v>26</v>
      </c>
      <c r="BR35" s="561" t="str">
        <f t="shared" si="9"/>
        <v>0</v>
      </c>
      <c r="BS35" s="714" t="str">
        <f t="shared" si="10"/>
        <v>0</v>
      </c>
      <c r="BT35" s="560" t="str">
        <f t="shared" si="11"/>
        <v>0</v>
      </c>
      <c r="BU35" s="714" t="str">
        <f t="shared" si="12"/>
        <v>0</v>
      </c>
      <c r="BV35" s="562" t="str">
        <f t="shared" si="13"/>
        <v>0</v>
      </c>
      <c r="BW35" s="550">
        <f t="shared" si="15"/>
        <v>400</v>
      </c>
      <c r="BX35">
        <f t="shared" si="16"/>
        <v>84</v>
      </c>
      <c r="BY35">
        <f t="shared" si="17"/>
        <v>316</v>
      </c>
    </row>
    <row r="36" spans="1:77" ht="54" x14ac:dyDescent="0.45">
      <c r="A36" s="1402"/>
      <c r="B36" s="859">
        <v>4</v>
      </c>
      <c r="C36" s="782" t="s">
        <v>207</v>
      </c>
      <c r="D36" s="782" t="s">
        <v>89</v>
      </c>
      <c r="E36" s="877" t="s">
        <v>534</v>
      </c>
      <c r="F36" s="877">
        <v>24</v>
      </c>
      <c r="G36" s="864" t="s">
        <v>462</v>
      </c>
      <c r="H36" s="871">
        <v>114</v>
      </c>
      <c r="I36" s="877" t="s">
        <v>542</v>
      </c>
      <c r="J36" s="878">
        <v>29</v>
      </c>
      <c r="K36" s="782" t="s">
        <v>792</v>
      </c>
      <c r="L36" s="783" t="s">
        <v>89</v>
      </c>
      <c r="M36" s="854">
        <v>4</v>
      </c>
      <c r="N36" s="1402"/>
      <c r="O36" s="1388"/>
      <c r="P36" s="849">
        <v>4</v>
      </c>
      <c r="Q36" s="784" t="s">
        <v>730</v>
      </c>
      <c r="R36" s="784">
        <v>28</v>
      </c>
      <c r="S36" s="898" t="s">
        <v>731</v>
      </c>
      <c r="T36" s="892">
        <v>21</v>
      </c>
      <c r="U36" s="892" t="s">
        <v>363</v>
      </c>
      <c r="V36" s="892">
        <v>22</v>
      </c>
      <c r="W36" s="784" t="s">
        <v>554</v>
      </c>
      <c r="X36" s="784" t="s">
        <v>1136</v>
      </c>
      <c r="Y36" s="844">
        <v>4</v>
      </c>
      <c r="Z36" s="1388"/>
      <c r="AA36" s="1407"/>
      <c r="AB36" s="839">
        <v>4</v>
      </c>
      <c r="AC36" s="759" t="s">
        <v>344</v>
      </c>
      <c r="AD36" s="759">
        <v>25</v>
      </c>
      <c r="AE36" s="903" t="s">
        <v>348</v>
      </c>
      <c r="AF36" s="903">
        <v>23</v>
      </c>
      <c r="AG36" s="964" t="s">
        <v>1249</v>
      </c>
      <c r="AH36" s="963" t="s">
        <v>1185</v>
      </c>
      <c r="AI36" s="956" t="s">
        <v>1250</v>
      </c>
      <c r="AJ36" s="957" t="s">
        <v>1185</v>
      </c>
      <c r="AK36" s="954" t="s">
        <v>1251</v>
      </c>
      <c r="AL36" s="955" t="s">
        <v>1185</v>
      </c>
      <c r="AM36" s="834">
        <v>4</v>
      </c>
      <c r="AN36" s="1407"/>
      <c r="AO36" s="1384"/>
      <c r="AP36" s="829">
        <v>4</v>
      </c>
      <c r="AQ36" s="760"/>
      <c r="AR36" s="760"/>
      <c r="AS36" s="914"/>
      <c r="AT36" s="914"/>
      <c r="AU36" s="921"/>
      <c r="AV36" s="920"/>
      <c r="AW36" s="912"/>
      <c r="AX36" s="914"/>
      <c r="AY36" s="760"/>
      <c r="AZ36" s="760"/>
      <c r="BA36" s="824">
        <v>4</v>
      </c>
      <c r="BB36" s="1384"/>
      <c r="BD36" s="561">
        <f t="shared" ref="BD36:BD46" si="26">IF(C36=0,"0",$C$2)</f>
        <v>30</v>
      </c>
      <c r="BE36" s="560">
        <f t="shared" ref="BE36:BE46" si="27">IF(E36=0,"0",$E$2)</f>
        <v>30</v>
      </c>
      <c r="BF36" s="714">
        <f t="shared" ref="BF36:BF46" si="28">IF(G36=0,"0",$G$2)</f>
        <v>30</v>
      </c>
      <c r="BG36" s="560">
        <f t="shared" ref="BG36:BG46" si="29">IF(I36=0,"0",$I$2)</f>
        <v>30</v>
      </c>
      <c r="BH36" s="562">
        <f t="shared" si="14"/>
        <v>30</v>
      </c>
      <c r="BI36" s="561">
        <f t="shared" si="0"/>
        <v>27</v>
      </c>
      <c r="BJ36" s="560">
        <f t="shared" si="1"/>
        <v>26</v>
      </c>
      <c r="BK36" s="560">
        <f t="shared" si="2"/>
        <v>30</v>
      </c>
      <c r="BL36" s="718">
        <f t="shared" si="3"/>
        <v>28</v>
      </c>
      <c r="BM36" s="561">
        <f t="shared" si="4"/>
        <v>28</v>
      </c>
      <c r="BN36" s="560">
        <f t="shared" si="5"/>
        <v>29</v>
      </c>
      <c r="BO36" s="560">
        <f t="shared" si="6"/>
        <v>30</v>
      </c>
      <c r="BP36" s="560">
        <f t="shared" si="7"/>
        <v>26</v>
      </c>
      <c r="BQ36" s="718">
        <f t="shared" si="8"/>
        <v>26</v>
      </c>
      <c r="BR36" s="561" t="str">
        <f t="shared" si="9"/>
        <v>0</v>
      </c>
      <c r="BS36" s="714" t="str">
        <f t="shared" si="10"/>
        <v>0</v>
      </c>
      <c r="BT36" s="560" t="str">
        <f t="shared" si="11"/>
        <v>0</v>
      </c>
      <c r="BU36" s="714" t="str">
        <f t="shared" si="12"/>
        <v>0</v>
      </c>
      <c r="BV36" s="562" t="str">
        <f t="shared" si="13"/>
        <v>0</v>
      </c>
      <c r="BW36" s="550">
        <f t="shared" si="15"/>
        <v>400</v>
      </c>
      <c r="BX36">
        <f t="shared" si="16"/>
        <v>84</v>
      </c>
      <c r="BY36">
        <f t="shared" si="17"/>
        <v>316</v>
      </c>
    </row>
    <row r="37" spans="1:77" ht="34.799999999999997" x14ac:dyDescent="0.45">
      <c r="A37" s="1402"/>
      <c r="B37" s="859">
        <v>5</v>
      </c>
      <c r="C37" s="782"/>
      <c r="D37" s="782"/>
      <c r="E37" s="877"/>
      <c r="F37" s="877"/>
      <c r="G37" s="866"/>
      <c r="H37" s="864"/>
      <c r="I37" s="877"/>
      <c r="J37" s="878"/>
      <c r="K37" s="782"/>
      <c r="L37" s="783"/>
      <c r="M37" s="854">
        <v>5</v>
      </c>
      <c r="N37" s="1402"/>
      <c r="O37" s="1388"/>
      <c r="P37" s="849">
        <v>5</v>
      </c>
      <c r="Q37" s="784" t="s">
        <v>155</v>
      </c>
      <c r="R37" s="784">
        <v>28</v>
      </c>
      <c r="S37" s="898" t="s">
        <v>387</v>
      </c>
      <c r="T37" s="892">
        <v>21</v>
      </c>
      <c r="U37" s="892" t="s">
        <v>759</v>
      </c>
      <c r="V37" s="892">
        <v>22</v>
      </c>
      <c r="W37" s="784" t="s">
        <v>462</v>
      </c>
      <c r="X37" s="784">
        <v>113</v>
      </c>
      <c r="Y37" s="844">
        <v>5</v>
      </c>
      <c r="Z37" s="1388"/>
      <c r="AA37" s="1407"/>
      <c r="AB37" s="839">
        <v>5</v>
      </c>
      <c r="AC37" s="759"/>
      <c r="AD37" s="759"/>
      <c r="AE37" s="903" t="s">
        <v>207</v>
      </c>
      <c r="AF37" s="903" t="s">
        <v>89</v>
      </c>
      <c r="AG37" s="908"/>
      <c r="AH37" s="908"/>
      <c r="AI37" s="903"/>
      <c r="AJ37" s="903"/>
      <c r="AK37" s="759"/>
      <c r="AL37" s="759"/>
      <c r="AM37" s="834">
        <v>5</v>
      </c>
      <c r="AN37" s="1407"/>
      <c r="AO37" s="1384"/>
      <c r="AP37" s="829">
        <v>5</v>
      </c>
      <c r="AQ37" s="760"/>
      <c r="AR37" s="760"/>
      <c r="AS37" s="914"/>
      <c r="AT37" s="914"/>
      <c r="AU37" s="921"/>
      <c r="AV37" s="921"/>
      <c r="AW37" s="914"/>
      <c r="AX37" s="914"/>
      <c r="AY37" s="760"/>
      <c r="AZ37" s="760"/>
      <c r="BA37" s="824">
        <v>5</v>
      </c>
      <c r="BB37" s="1384"/>
      <c r="BD37" s="561" t="str">
        <f t="shared" si="26"/>
        <v>0</v>
      </c>
      <c r="BE37" s="560" t="str">
        <f t="shared" si="27"/>
        <v>0</v>
      </c>
      <c r="BF37" s="714" t="str">
        <f t="shared" si="28"/>
        <v>0</v>
      </c>
      <c r="BG37" s="560" t="str">
        <f t="shared" si="29"/>
        <v>0</v>
      </c>
      <c r="BH37" s="562" t="str">
        <f t="shared" si="14"/>
        <v>0</v>
      </c>
      <c r="BI37" s="561">
        <f t="shared" si="0"/>
        <v>27</v>
      </c>
      <c r="BJ37" s="560">
        <f t="shared" si="1"/>
        <v>26</v>
      </c>
      <c r="BK37" s="560">
        <f t="shared" si="2"/>
        <v>30</v>
      </c>
      <c r="BL37" s="718">
        <f t="shared" si="3"/>
        <v>28</v>
      </c>
      <c r="BM37" s="561" t="str">
        <f t="shared" si="4"/>
        <v>0</v>
      </c>
      <c r="BN37" s="560">
        <f t="shared" si="5"/>
        <v>29</v>
      </c>
      <c r="BO37" s="560" t="str">
        <f t="shared" si="6"/>
        <v>0</v>
      </c>
      <c r="BP37" s="560" t="str">
        <f t="shared" si="7"/>
        <v>0</v>
      </c>
      <c r="BQ37" s="718" t="str">
        <f t="shared" si="8"/>
        <v>0</v>
      </c>
      <c r="BR37" s="561" t="str">
        <f t="shared" si="9"/>
        <v>0</v>
      </c>
      <c r="BS37" s="714" t="str">
        <f t="shared" si="10"/>
        <v>0</v>
      </c>
      <c r="BT37" s="560" t="str">
        <f t="shared" si="11"/>
        <v>0</v>
      </c>
      <c r="BU37" s="714" t="str">
        <f t="shared" si="12"/>
        <v>0</v>
      </c>
      <c r="BV37" s="562" t="str">
        <f t="shared" si="13"/>
        <v>0</v>
      </c>
      <c r="BW37" s="550">
        <f t="shared" si="15"/>
        <v>140</v>
      </c>
      <c r="BX37">
        <f t="shared" si="16"/>
        <v>28</v>
      </c>
      <c r="BY37">
        <f t="shared" si="17"/>
        <v>112</v>
      </c>
    </row>
    <row r="38" spans="1:77" ht="88.8" x14ac:dyDescent="0.45">
      <c r="A38" s="1402"/>
      <c r="B38" s="860">
        <v>6</v>
      </c>
      <c r="C38" s="929" t="s">
        <v>1197</v>
      </c>
      <c r="D38" s="930" t="s">
        <v>1185</v>
      </c>
      <c r="E38" s="931" t="s">
        <v>1198</v>
      </c>
      <c r="F38" s="932" t="s">
        <v>1185</v>
      </c>
      <c r="G38" s="933" t="s">
        <v>1199</v>
      </c>
      <c r="H38" s="934" t="s">
        <v>1185</v>
      </c>
      <c r="I38" s="945"/>
      <c r="J38" s="932"/>
      <c r="K38" s="929" t="s">
        <v>1200</v>
      </c>
      <c r="L38" s="930" t="s">
        <v>1185</v>
      </c>
      <c r="M38" s="855">
        <v>6</v>
      </c>
      <c r="N38" s="1402"/>
      <c r="O38" s="1388"/>
      <c r="P38" s="850">
        <v>6</v>
      </c>
      <c r="Q38" s="784"/>
      <c r="R38" s="784"/>
      <c r="S38" s="892"/>
      <c r="T38" s="892"/>
      <c r="U38" s="892"/>
      <c r="V38" s="892"/>
      <c r="W38" s="784"/>
      <c r="X38" s="784"/>
      <c r="Y38" s="845">
        <v>6</v>
      </c>
      <c r="Z38" s="1388"/>
      <c r="AA38" s="1407"/>
      <c r="AB38" s="840">
        <v>6</v>
      </c>
      <c r="AC38" s="954" t="s">
        <v>1236</v>
      </c>
      <c r="AD38" s="759" t="s">
        <v>1185</v>
      </c>
      <c r="AE38" s="957" t="s">
        <v>1237</v>
      </c>
      <c r="AF38" s="903" t="s">
        <v>1238</v>
      </c>
      <c r="AG38" s="908" t="s">
        <v>207</v>
      </c>
      <c r="AH38" s="908" t="s">
        <v>89</v>
      </c>
      <c r="AI38" s="903" t="s">
        <v>510</v>
      </c>
      <c r="AJ38" s="903">
        <v>11</v>
      </c>
      <c r="AK38" s="759" t="s">
        <v>211</v>
      </c>
      <c r="AL38" s="759">
        <v>112</v>
      </c>
      <c r="AM38" s="835">
        <v>6</v>
      </c>
      <c r="AN38" s="1407"/>
      <c r="AO38" s="1384"/>
      <c r="AP38" s="830">
        <v>6</v>
      </c>
      <c r="AQ38" s="760" t="s">
        <v>220</v>
      </c>
      <c r="AR38" s="760">
        <v>13</v>
      </c>
      <c r="AS38" s="914"/>
      <c r="AT38" s="914"/>
      <c r="AU38" s="921" t="s">
        <v>336</v>
      </c>
      <c r="AV38" s="921">
        <v>14</v>
      </c>
      <c r="AW38" s="914"/>
      <c r="AX38" s="914"/>
      <c r="AY38" s="760" t="s">
        <v>807</v>
      </c>
      <c r="AZ38" s="760">
        <v>10</v>
      </c>
      <c r="BA38" s="825">
        <v>6</v>
      </c>
      <c r="BB38" s="1384"/>
      <c r="BD38" s="561">
        <f t="shared" si="26"/>
        <v>30</v>
      </c>
      <c r="BE38" s="560">
        <f t="shared" si="27"/>
        <v>30</v>
      </c>
      <c r="BF38" s="714">
        <f t="shared" si="28"/>
        <v>30</v>
      </c>
      <c r="BG38" s="560" t="str">
        <f t="shared" si="29"/>
        <v>0</v>
      </c>
      <c r="BH38" s="562" t="str">
        <f t="shared" si="14"/>
        <v>0</v>
      </c>
      <c r="BI38" s="561" t="str">
        <f t="shared" si="0"/>
        <v>0</v>
      </c>
      <c r="BJ38" s="560" t="str">
        <f t="shared" si="1"/>
        <v>0</v>
      </c>
      <c r="BK38" s="560" t="str">
        <f t="shared" si="2"/>
        <v>0</v>
      </c>
      <c r="BL38" s="718" t="str">
        <f t="shared" si="3"/>
        <v>0</v>
      </c>
      <c r="BM38" s="561">
        <f t="shared" si="4"/>
        <v>28</v>
      </c>
      <c r="BN38" s="560">
        <f>IF(AE38=0,"0",$AE$2)/2</f>
        <v>14.5</v>
      </c>
      <c r="BO38" s="560">
        <f t="shared" si="6"/>
        <v>30</v>
      </c>
      <c r="BP38" s="560">
        <f t="shared" si="7"/>
        <v>26</v>
      </c>
      <c r="BQ38" s="718">
        <f t="shared" si="8"/>
        <v>26</v>
      </c>
      <c r="BR38" s="561">
        <f t="shared" si="9"/>
        <v>36</v>
      </c>
      <c r="BS38" s="714" t="str">
        <f t="shared" si="10"/>
        <v>0</v>
      </c>
      <c r="BT38" s="560">
        <f t="shared" si="11"/>
        <v>29</v>
      </c>
      <c r="BU38" s="714" t="str">
        <f t="shared" si="12"/>
        <v>0</v>
      </c>
      <c r="BV38" s="562">
        <f t="shared" si="13"/>
        <v>27</v>
      </c>
      <c r="BW38" s="550">
        <f t="shared" si="15"/>
        <v>306.5</v>
      </c>
      <c r="BX38">
        <f t="shared" si="16"/>
        <v>56</v>
      </c>
      <c r="BY38">
        <f t="shared" si="17"/>
        <v>250.5</v>
      </c>
    </row>
    <row r="39" spans="1:77" ht="54" x14ac:dyDescent="0.45">
      <c r="A39" s="1402"/>
      <c r="B39" s="860">
        <v>7</v>
      </c>
      <c r="C39" s="935"/>
      <c r="D39" s="930"/>
      <c r="E39" s="937"/>
      <c r="F39" s="932"/>
      <c r="G39" s="933" t="s">
        <v>1196</v>
      </c>
      <c r="H39" s="934" t="s">
        <v>1185</v>
      </c>
      <c r="I39" s="931" t="s">
        <v>1197</v>
      </c>
      <c r="J39" s="932" t="s">
        <v>1185</v>
      </c>
      <c r="K39" s="938"/>
      <c r="L39" s="930"/>
      <c r="M39" s="855">
        <v>7</v>
      </c>
      <c r="N39" s="1402"/>
      <c r="O39" s="1388"/>
      <c r="P39" s="850">
        <v>7</v>
      </c>
      <c r="Q39" s="947"/>
      <c r="R39" s="947"/>
      <c r="S39" s="948" t="s">
        <v>1218</v>
      </c>
      <c r="T39" s="950" t="s">
        <v>1185</v>
      </c>
      <c r="U39" s="951" t="s">
        <v>1219</v>
      </c>
      <c r="V39" s="950" t="s">
        <v>1185</v>
      </c>
      <c r="W39" s="946" t="s">
        <v>1220</v>
      </c>
      <c r="X39" s="947" t="s">
        <v>1185</v>
      </c>
      <c r="Y39" s="845">
        <v>7</v>
      </c>
      <c r="Z39" s="1388"/>
      <c r="AA39" s="1407"/>
      <c r="AB39" s="840">
        <v>7</v>
      </c>
      <c r="AC39" s="954" t="s">
        <v>1236</v>
      </c>
      <c r="AD39" s="759" t="s">
        <v>1185</v>
      </c>
      <c r="AE39" s="903"/>
      <c r="AF39" s="903"/>
      <c r="AG39" s="908" t="s">
        <v>352</v>
      </c>
      <c r="AH39" s="908">
        <v>20</v>
      </c>
      <c r="AI39" s="903" t="s">
        <v>509</v>
      </c>
      <c r="AJ39" s="903">
        <v>11</v>
      </c>
      <c r="AK39" s="759" t="s">
        <v>1252</v>
      </c>
      <c r="AL39" s="759" t="s">
        <v>580</v>
      </c>
      <c r="AM39" s="835">
        <v>7</v>
      </c>
      <c r="AN39" s="1407"/>
      <c r="AO39" s="1384"/>
      <c r="AP39" s="830">
        <v>7</v>
      </c>
      <c r="AQ39" s="760" t="s">
        <v>219</v>
      </c>
      <c r="AR39" s="760">
        <v>13</v>
      </c>
      <c r="AS39" s="914"/>
      <c r="AT39" s="914"/>
      <c r="AU39" s="921" t="s">
        <v>335</v>
      </c>
      <c r="AV39" s="921">
        <v>14</v>
      </c>
      <c r="AW39" s="914"/>
      <c r="AX39" s="914"/>
      <c r="AY39" s="760" t="s">
        <v>808</v>
      </c>
      <c r="AZ39" s="807">
        <v>10</v>
      </c>
      <c r="BA39" s="825">
        <v>7</v>
      </c>
      <c r="BB39" s="1384"/>
      <c r="BD39" s="561" t="str">
        <f t="shared" si="26"/>
        <v>0</v>
      </c>
      <c r="BE39" s="560" t="str">
        <f t="shared" si="27"/>
        <v>0</v>
      </c>
      <c r="BF39" s="714">
        <f t="shared" si="28"/>
        <v>30</v>
      </c>
      <c r="BG39" s="560">
        <f t="shared" si="29"/>
        <v>30</v>
      </c>
      <c r="BH39" s="562">
        <f t="shared" si="14"/>
        <v>30</v>
      </c>
      <c r="BI39" s="561" t="str">
        <f t="shared" ref="BI39:BI73" si="30">IF(Q39=0,"0",$Q$2)</f>
        <v>0</v>
      </c>
      <c r="BJ39" s="560">
        <f t="shared" ref="BJ39:BJ73" si="31">IF(S39=0,"0",$S$2)</f>
        <v>26</v>
      </c>
      <c r="BK39" s="560">
        <f t="shared" ref="BK39:BK73" si="32">IF(U39=0,"0",$U$2)</f>
        <v>30</v>
      </c>
      <c r="BL39" s="718">
        <f t="shared" ref="BL39:BL73" si="33">IF(W39=0,"0",$W$2)</f>
        <v>28</v>
      </c>
      <c r="BM39" s="561">
        <f t="shared" ref="BM39:BM73" si="34">IF(AC39=0,"0",$AC$2)</f>
        <v>28</v>
      </c>
      <c r="BN39" s="560" t="str">
        <f t="shared" ref="BN39:BN67" si="35">IF(AE39=0,"0",$AE$2)</f>
        <v>0</v>
      </c>
      <c r="BO39" s="560">
        <f t="shared" ref="BO39:BO73" si="36">IF(AG39=0,"0",$AG$2)</f>
        <v>30</v>
      </c>
      <c r="BP39" s="560">
        <f t="shared" ref="BP39:BP73" si="37">IF(AI39=0,"0",$AI$2)</f>
        <v>26</v>
      </c>
      <c r="BQ39" s="718">
        <f t="shared" ref="BQ39:BQ73" si="38">IF(AK39=0,"0",$AK$2)</f>
        <v>26</v>
      </c>
      <c r="BR39" s="561">
        <f t="shared" ref="BR39:BR73" si="39">IF(AQ39=0,"0",$AQ$2)</f>
        <v>36</v>
      </c>
      <c r="BS39" s="714" t="str">
        <f t="shared" ref="BS39:BS73" si="40">IF(AS39=0,"0",$AS$2)</f>
        <v>0</v>
      </c>
      <c r="BT39" s="560">
        <f t="shared" ref="BT39:BT73" si="41">IF(AU39=0,"0",$AU$2)</f>
        <v>29</v>
      </c>
      <c r="BU39" s="714" t="str">
        <f t="shared" ref="BU39:BU73" si="42">IF(AW39=0,"0",$AW$2)</f>
        <v>0</v>
      </c>
      <c r="BV39" s="562">
        <f t="shared" ref="BV39:BV73" si="43">IF(AY39=0,"0",$AY$2)</f>
        <v>27</v>
      </c>
      <c r="BW39" s="550">
        <f t="shared" si="15"/>
        <v>376</v>
      </c>
      <c r="BX39">
        <f t="shared" si="16"/>
        <v>84</v>
      </c>
      <c r="BY39">
        <f t="shared" si="17"/>
        <v>292</v>
      </c>
    </row>
    <row r="40" spans="1:77" ht="108" x14ac:dyDescent="0.45">
      <c r="A40" s="1402"/>
      <c r="B40" s="860">
        <v>8</v>
      </c>
      <c r="C40" s="935"/>
      <c r="D40" s="930"/>
      <c r="E40" s="937"/>
      <c r="F40" s="932"/>
      <c r="G40" s="936"/>
      <c r="H40" s="934"/>
      <c r="I40" s="931" t="s">
        <v>1201</v>
      </c>
      <c r="J40" s="932" t="s">
        <v>1185</v>
      </c>
      <c r="K40" s="935"/>
      <c r="L40" s="930"/>
      <c r="M40" s="855">
        <v>8</v>
      </c>
      <c r="N40" s="1402"/>
      <c r="O40" s="1388"/>
      <c r="P40" s="850">
        <v>8</v>
      </c>
      <c r="Q40" s="947"/>
      <c r="R40" s="947"/>
      <c r="S40" s="948" t="s">
        <v>1218</v>
      </c>
      <c r="T40" s="950" t="s">
        <v>1185</v>
      </c>
      <c r="U40" s="951" t="s">
        <v>1219</v>
      </c>
      <c r="V40" s="950" t="s">
        <v>1185</v>
      </c>
      <c r="W40" s="946" t="s">
        <v>1220</v>
      </c>
      <c r="X40" s="947" t="s">
        <v>1185</v>
      </c>
      <c r="Y40" s="845">
        <v>8</v>
      </c>
      <c r="Z40" s="1388"/>
      <c r="AA40" s="1407"/>
      <c r="AB40" s="840">
        <v>8</v>
      </c>
      <c r="AC40" s="759"/>
      <c r="AD40" s="759"/>
      <c r="AE40" s="956" t="s">
        <v>1210</v>
      </c>
      <c r="AF40" s="903"/>
      <c r="AG40" s="908" t="s">
        <v>353</v>
      </c>
      <c r="AH40" s="908">
        <v>20</v>
      </c>
      <c r="AI40" s="903" t="s">
        <v>461</v>
      </c>
      <c r="AJ40" s="903">
        <v>11</v>
      </c>
      <c r="AK40" s="759" t="s">
        <v>209</v>
      </c>
      <c r="AL40" s="759">
        <v>112</v>
      </c>
      <c r="AM40" s="835">
        <v>8</v>
      </c>
      <c r="AN40" s="1407"/>
      <c r="AO40" s="1384"/>
      <c r="AP40" s="830">
        <v>8</v>
      </c>
      <c r="AQ40" s="760" t="s">
        <v>153</v>
      </c>
      <c r="AR40" s="760" t="s">
        <v>89</v>
      </c>
      <c r="AS40" s="914" t="s">
        <v>217</v>
      </c>
      <c r="AT40" s="914">
        <v>110</v>
      </c>
      <c r="AU40" s="921" t="s">
        <v>147</v>
      </c>
      <c r="AV40" s="926">
        <v>14</v>
      </c>
      <c r="AW40" s="914"/>
      <c r="AX40" s="914"/>
      <c r="AY40" s="760" t="s">
        <v>809</v>
      </c>
      <c r="AZ40" s="760">
        <v>10</v>
      </c>
      <c r="BA40" s="825">
        <v>8</v>
      </c>
      <c r="BB40" s="1384"/>
      <c r="BD40" s="561" t="str">
        <f t="shared" si="26"/>
        <v>0</v>
      </c>
      <c r="BE40" s="560" t="str">
        <f t="shared" si="27"/>
        <v>0</v>
      </c>
      <c r="BF40" s="714" t="str">
        <f t="shared" si="28"/>
        <v>0</v>
      </c>
      <c r="BG40" s="560">
        <f t="shared" si="29"/>
        <v>30</v>
      </c>
      <c r="BH40" s="562">
        <f t="shared" si="14"/>
        <v>30</v>
      </c>
      <c r="BI40" s="561" t="str">
        <f t="shared" si="30"/>
        <v>0</v>
      </c>
      <c r="BJ40" s="560">
        <f t="shared" si="31"/>
        <v>26</v>
      </c>
      <c r="BK40" s="560">
        <f t="shared" si="32"/>
        <v>30</v>
      </c>
      <c r="BL40" s="718">
        <f t="shared" si="33"/>
        <v>28</v>
      </c>
      <c r="BM40" s="561" t="str">
        <f t="shared" si="34"/>
        <v>0</v>
      </c>
      <c r="BN40" s="560">
        <f t="shared" si="35"/>
        <v>29</v>
      </c>
      <c r="BO40" s="560">
        <f t="shared" si="36"/>
        <v>30</v>
      </c>
      <c r="BP40" s="560">
        <f t="shared" si="37"/>
        <v>26</v>
      </c>
      <c r="BQ40" s="718">
        <f t="shared" si="38"/>
        <v>26</v>
      </c>
      <c r="BR40" s="561">
        <f t="shared" si="39"/>
        <v>36</v>
      </c>
      <c r="BS40" s="714">
        <f t="shared" si="40"/>
        <v>27</v>
      </c>
      <c r="BT40" s="560">
        <f t="shared" si="41"/>
        <v>29</v>
      </c>
      <c r="BU40" s="714" t="str">
        <f t="shared" si="42"/>
        <v>0</v>
      </c>
      <c r="BV40" s="562">
        <f t="shared" si="43"/>
        <v>27</v>
      </c>
      <c r="BW40" s="550">
        <f t="shared" si="15"/>
        <v>374</v>
      </c>
      <c r="BX40">
        <f t="shared" si="16"/>
        <v>81</v>
      </c>
      <c r="BY40">
        <f t="shared" si="17"/>
        <v>293</v>
      </c>
    </row>
    <row r="41" spans="1:77" ht="108" x14ac:dyDescent="0.45">
      <c r="A41" s="1402"/>
      <c r="B41" s="860">
        <v>9</v>
      </c>
      <c r="C41" s="935"/>
      <c r="D41" s="930"/>
      <c r="E41" s="937"/>
      <c r="F41" s="932"/>
      <c r="G41" s="936"/>
      <c r="H41" s="934"/>
      <c r="I41" s="931" t="s">
        <v>1201</v>
      </c>
      <c r="J41" s="932" t="s">
        <v>1185</v>
      </c>
      <c r="K41" s="935"/>
      <c r="L41" s="930"/>
      <c r="M41" s="855">
        <v>9</v>
      </c>
      <c r="N41" s="1402"/>
      <c r="O41" s="1388"/>
      <c r="P41" s="850">
        <v>9</v>
      </c>
      <c r="Q41" s="784"/>
      <c r="R41" s="784"/>
      <c r="S41" s="898"/>
      <c r="T41" s="892"/>
      <c r="U41" s="892"/>
      <c r="V41" s="892"/>
      <c r="W41" s="784"/>
      <c r="X41" s="784"/>
      <c r="Y41" s="845">
        <v>9</v>
      </c>
      <c r="Z41" s="1388"/>
      <c r="AA41" s="1407"/>
      <c r="AB41" s="840">
        <v>9</v>
      </c>
      <c r="AC41" s="759"/>
      <c r="AD41" s="759"/>
      <c r="AE41" s="903"/>
      <c r="AF41" s="903"/>
      <c r="AG41" s="908" t="s">
        <v>354</v>
      </c>
      <c r="AH41" s="908">
        <v>20</v>
      </c>
      <c r="AI41" s="903" t="s">
        <v>408</v>
      </c>
      <c r="AJ41" s="903" t="s">
        <v>89</v>
      </c>
      <c r="AK41" s="759" t="s">
        <v>210</v>
      </c>
      <c r="AL41" s="759">
        <v>112</v>
      </c>
      <c r="AM41" s="835">
        <v>9</v>
      </c>
      <c r="AN41" s="1407"/>
      <c r="AO41" s="1384"/>
      <c r="AP41" s="830">
        <v>9</v>
      </c>
      <c r="AQ41" s="760" t="s">
        <v>221</v>
      </c>
      <c r="AR41" s="760">
        <v>13</v>
      </c>
      <c r="AS41" s="914" t="s">
        <v>216</v>
      </c>
      <c r="AT41" s="914">
        <v>110</v>
      </c>
      <c r="AU41" s="921" t="s">
        <v>461</v>
      </c>
      <c r="AV41" s="921">
        <v>14</v>
      </c>
      <c r="AW41" s="914" t="s">
        <v>148</v>
      </c>
      <c r="AX41" s="914">
        <v>115</v>
      </c>
      <c r="AY41" s="760" t="s">
        <v>811</v>
      </c>
      <c r="AZ41" s="807">
        <v>10</v>
      </c>
      <c r="BA41" s="825">
        <v>9</v>
      </c>
      <c r="BB41" s="1384"/>
      <c r="BD41" s="561" t="str">
        <f t="shared" si="26"/>
        <v>0</v>
      </c>
      <c r="BE41" s="560" t="str">
        <f t="shared" si="27"/>
        <v>0</v>
      </c>
      <c r="BF41" s="714" t="str">
        <f t="shared" si="28"/>
        <v>0</v>
      </c>
      <c r="BG41" s="560">
        <f t="shared" si="29"/>
        <v>30</v>
      </c>
      <c r="BH41" s="562">
        <f t="shared" si="14"/>
        <v>30</v>
      </c>
      <c r="BI41" s="561" t="str">
        <f t="shared" si="30"/>
        <v>0</v>
      </c>
      <c r="BJ41" s="560" t="str">
        <f t="shared" si="31"/>
        <v>0</v>
      </c>
      <c r="BK41" s="560" t="str">
        <f t="shared" si="32"/>
        <v>0</v>
      </c>
      <c r="BL41" s="718" t="str">
        <f t="shared" si="33"/>
        <v>0</v>
      </c>
      <c r="BM41" s="561" t="str">
        <f t="shared" si="34"/>
        <v>0</v>
      </c>
      <c r="BN41" s="560" t="str">
        <f t="shared" si="35"/>
        <v>0</v>
      </c>
      <c r="BO41" s="560">
        <f t="shared" si="36"/>
        <v>30</v>
      </c>
      <c r="BP41" s="560">
        <f t="shared" si="37"/>
        <v>26</v>
      </c>
      <c r="BQ41" s="718">
        <f t="shared" si="38"/>
        <v>26</v>
      </c>
      <c r="BR41" s="561">
        <f t="shared" si="39"/>
        <v>36</v>
      </c>
      <c r="BS41" s="714">
        <f t="shared" si="40"/>
        <v>27</v>
      </c>
      <c r="BT41" s="560">
        <f t="shared" si="41"/>
        <v>29</v>
      </c>
      <c r="BU41" s="714">
        <f t="shared" si="42"/>
        <v>30</v>
      </c>
      <c r="BV41" s="562">
        <f t="shared" si="43"/>
        <v>27</v>
      </c>
      <c r="BW41" s="550">
        <f t="shared" si="15"/>
        <v>291</v>
      </c>
      <c r="BX41">
        <f t="shared" si="16"/>
        <v>83</v>
      </c>
      <c r="BY41">
        <f t="shared" si="17"/>
        <v>208</v>
      </c>
    </row>
    <row r="42" spans="1:77" ht="52.2" x14ac:dyDescent="0.45">
      <c r="A42" s="1402"/>
      <c r="B42" s="860">
        <v>10</v>
      </c>
      <c r="C42" s="781"/>
      <c r="D42" s="783"/>
      <c r="E42" s="879"/>
      <c r="F42" s="878"/>
      <c r="G42" s="867"/>
      <c r="H42" s="865"/>
      <c r="I42" s="879"/>
      <c r="J42" s="878"/>
      <c r="K42" s="781"/>
      <c r="L42" s="783"/>
      <c r="M42" s="855">
        <v>10</v>
      </c>
      <c r="N42" s="1402"/>
      <c r="O42" s="1388"/>
      <c r="P42" s="850">
        <v>10</v>
      </c>
      <c r="Q42" s="784"/>
      <c r="R42" s="784"/>
      <c r="S42" s="892"/>
      <c r="T42" s="892"/>
      <c r="U42" s="892"/>
      <c r="V42" s="892"/>
      <c r="W42" s="784"/>
      <c r="X42" s="784"/>
      <c r="Y42" s="845">
        <v>10</v>
      </c>
      <c r="Z42" s="1388"/>
      <c r="AA42" s="1407"/>
      <c r="AB42" s="840">
        <v>10</v>
      </c>
      <c r="AC42" s="759"/>
      <c r="AD42" s="759"/>
      <c r="AE42" s="903"/>
      <c r="AF42" s="903"/>
      <c r="AG42" s="908" t="s">
        <v>582</v>
      </c>
      <c r="AH42" s="908">
        <v>20</v>
      </c>
      <c r="AI42" s="903" t="s">
        <v>513</v>
      </c>
      <c r="AJ42" s="903">
        <v>11</v>
      </c>
      <c r="AK42" s="759" t="s">
        <v>207</v>
      </c>
      <c r="AL42" s="759" t="s">
        <v>89</v>
      </c>
      <c r="AM42" s="835">
        <v>10</v>
      </c>
      <c r="AN42" s="1407"/>
      <c r="AO42" s="1384"/>
      <c r="AP42" s="830">
        <v>10</v>
      </c>
      <c r="AQ42" s="760" t="s">
        <v>1100</v>
      </c>
      <c r="AR42" s="760">
        <v>13</v>
      </c>
      <c r="AS42" s="914" t="s">
        <v>584</v>
      </c>
      <c r="AT42" s="914">
        <v>110</v>
      </c>
      <c r="AU42" s="926" t="s">
        <v>337</v>
      </c>
      <c r="AV42" s="921">
        <v>14</v>
      </c>
      <c r="AW42" s="914" t="s">
        <v>149</v>
      </c>
      <c r="AX42" s="914">
        <v>115</v>
      </c>
      <c r="AY42" s="760" t="s">
        <v>155</v>
      </c>
      <c r="AZ42" s="760">
        <v>10</v>
      </c>
      <c r="BA42" s="825">
        <v>10</v>
      </c>
      <c r="BB42" s="1384"/>
      <c r="BD42" s="561" t="str">
        <f t="shared" si="26"/>
        <v>0</v>
      </c>
      <c r="BE42" s="560" t="str">
        <f t="shared" si="27"/>
        <v>0</v>
      </c>
      <c r="BF42" s="714" t="str">
        <f t="shared" si="28"/>
        <v>0</v>
      </c>
      <c r="BG42" s="560" t="str">
        <f t="shared" si="29"/>
        <v>0</v>
      </c>
      <c r="BH42" s="562" t="str">
        <f t="shared" si="14"/>
        <v>0</v>
      </c>
      <c r="BI42" s="561" t="str">
        <f t="shared" si="30"/>
        <v>0</v>
      </c>
      <c r="BJ42" s="560" t="str">
        <f t="shared" si="31"/>
        <v>0</v>
      </c>
      <c r="BK42" s="560" t="str">
        <f t="shared" si="32"/>
        <v>0</v>
      </c>
      <c r="BL42" s="718" t="str">
        <f t="shared" si="33"/>
        <v>0</v>
      </c>
      <c r="BM42" s="561" t="str">
        <f t="shared" si="34"/>
        <v>0</v>
      </c>
      <c r="BN42" s="560" t="str">
        <f t="shared" si="35"/>
        <v>0</v>
      </c>
      <c r="BO42" s="560">
        <f t="shared" si="36"/>
        <v>30</v>
      </c>
      <c r="BP42" s="560">
        <f t="shared" si="37"/>
        <v>26</v>
      </c>
      <c r="BQ42" s="718">
        <f t="shared" si="38"/>
        <v>26</v>
      </c>
      <c r="BR42" s="561">
        <f t="shared" si="39"/>
        <v>36</v>
      </c>
      <c r="BS42" s="714">
        <f t="shared" si="40"/>
        <v>27</v>
      </c>
      <c r="BT42" s="560">
        <f t="shared" si="41"/>
        <v>29</v>
      </c>
      <c r="BU42" s="714">
        <f t="shared" si="42"/>
        <v>30</v>
      </c>
      <c r="BV42" s="562">
        <f t="shared" si="43"/>
        <v>27</v>
      </c>
      <c r="BW42" s="550">
        <f t="shared" si="15"/>
        <v>231</v>
      </c>
      <c r="BX42">
        <f t="shared" si="16"/>
        <v>83</v>
      </c>
      <c r="BY42">
        <f t="shared" si="17"/>
        <v>148</v>
      </c>
    </row>
    <row r="43" spans="1:77" ht="36" x14ac:dyDescent="0.45">
      <c r="A43" s="1402"/>
      <c r="B43" s="860">
        <v>11</v>
      </c>
      <c r="C43" s="782"/>
      <c r="D43" s="783"/>
      <c r="E43" s="879"/>
      <c r="F43" s="878"/>
      <c r="G43" s="867"/>
      <c r="H43" s="865"/>
      <c r="I43" s="879"/>
      <c r="J43" s="878"/>
      <c r="K43" s="781"/>
      <c r="L43" s="783"/>
      <c r="M43" s="855">
        <v>11</v>
      </c>
      <c r="N43" s="1402"/>
      <c r="O43" s="1388"/>
      <c r="P43" s="850">
        <v>11</v>
      </c>
      <c r="Q43" s="792"/>
      <c r="R43" s="792"/>
      <c r="S43" s="895"/>
      <c r="T43" s="895"/>
      <c r="U43" s="895"/>
      <c r="V43" s="895"/>
      <c r="W43" s="784"/>
      <c r="X43" s="792"/>
      <c r="Y43" s="845">
        <v>11</v>
      </c>
      <c r="Z43" s="1388"/>
      <c r="AA43" s="1407"/>
      <c r="AB43" s="840">
        <v>11</v>
      </c>
      <c r="AC43" s="759"/>
      <c r="AD43" s="759"/>
      <c r="AE43" s="903"/>
      <c r="AF43" s="903"/>
      <c r="AG43" s="908"/>
      <c r="AH43" s="908"/>
      <c r="AI43" s="903"/>
      <c r="AJ43" s="903"/>
      <c r="AK43" s="759"/>
      <c r="AL43" s="798"/>
      <c r="AM43" s="835">
        <v>11</v>
      </c>
      <c r="AN43" s="1407"/>
      <c r="AO43" s="1384"/>
      <c r="AP43" s="830">
        <v>11</v>
      </c>
      <c r="AQ43" s="966" t="s">
        <v>1262</v>
      </c>
      <c r="AR43" s="994">
        <v>13</v>
      </c>
      <c r="AS43" s="914" t="s">
        <v>218</v>
      </c>
      <c r="AT43" s="914">
        <v>110</v>
      </c>
      <c r="AU43" s="968" t="s">
        <v>1264</v>
      </c>
      <c r="AV43" s="969">
        <v>14</v>
      </c>
      <c r="AW43" s="914" t="s">
        <v>151</v>
      </c>
      <c r="AX43" s="914">
        <v>115</v>
      </c>
      <c r="AY43" s="966" t="s">
        <v>1265</v>
      </c>
      <c r="AZ43" s="997">
        <v>10</v>
      </c>
      <c r="BA43" s="825">
        <v>11</v>
      </c>
      <c r="BB43" s="1384"/>
      <c r="BD43" s="561" t="str">
        <f t="shared" si="26"/>
        <v>0</v>
      </c>
      <c r="BE43" s="560" t="str">
        <f t="shared" si="27"/>
        <v>0</v>
      </c>
      <c r="BF43" s="714" t="str">
        <f t="shared" si="28"/>
        <v>0</v>
      </c>
      <c r="BG43" s="560" t="str">
        <f t="shared" si="29"/>
        <v>0</v>
      </c>
      <c r="BH43" s="562" t="str">
        <f t="shared" si="14"/>
        <v>0</v>
      </c>
      <c r="BI43" s="561" t="str">
        <f t="shared" si="30"/>
        <v>0</v>
      </c>
      <c r="BJ43" s="560" t="str">
        <f t="shared" si="31"/>
        <v>0</v>
      </c>
      <c r="BK43" s="560" t="str">
        <f t="shared" si="32"/>
        <v>0</v>
      </c>
      <c r="BL43" s="718" t="str">
        <f t="shared" si="33"/>
        <v>0</v>
      </c>
      <c r="BM43" s="561" t="str">
        <f t="shared" si="34"/>
        <v>0</v>
      </c>
      <c r="BN43" s="560" t="str">
        <f t="shared" si="35"/>
        <v>0</v>
      </c>
      <c r="BO43" s="560" t="str">
        <f t="shared" si="36"/>
        <v>0</v>
      </c>
      <c r="BP43" s="560" t="str">
        <f t="shared" si="37"/>
        <v>0</v>
      </c>
      <c r="BQ43" s="718" t="str">
        <f t="shared" si="38"/>
        <v>0</v>
      </c>
      <c r="BR43" s="561">
        <f t="shared" si="39"/>
        <v>36</v>
      </c>
      <c r="BS43" s="714">
        <f t="shared" si="40"/>
        <v>27</v>
      </c>
      <c r="BT43" s="560">
        <f t="shared" si="41"/>
        <v>29</v>
      </c>
      <c r="BU43" s="714">
        <f t="shared" si="42"/>
        <v>30</v>
      </c>
      <c r="BV43" s="562">
        <f t="shared" si="43"/>
        <v>27</v>
      </c>
      <c r="BW43" s="550">
        <f t="shared" si="15"/>
        <v>149</v>
      </c>
      <c r="BX43">
        <f t="shared" si="16"/>
        <v>57</v>
      </c>
      <c r="BY43">
        <f t="shared" si="17"/>
        <v>92</v>
      </c>
    </row>
    <row r="44" spans="1:77" ht="54" x14ac:dyDescent="0.45">
      <c r="A44" s="1402"/>
      <c r="B44" s="860">
        <v>12</v>
      </c>
      <c r="C44" s="781"/>
      <c r="D44" s="783"/>
      <c r="E44" s="879"/>
      <c r="F44" s="878"/>
      <c r="G44" s="867"/>
      <c r="H44" s="865"/>
      <c r="I44" s="879"/>
      <c r="J44" s="878"/>
      <c r="K44" s="781"/>
      <c r="L44" s="783"/>
      <c r="M44" s="855">
        <v>12</v>
      </c>
      <c r="N44" s="1402"/>
      <c r="O44" s="1388"/>
      <c r="P44" s="850">
        <v>12</v>
      </c>
      <c r="Q44" s="792"/>
      <c r="R44" s="792"/>
      <c r="S44" s="895"/>
      <c r="T44" s="895"/>
      <c r="U44" s="895"/>
      <c r="V44" s="895"/>
      <c r="W44" s="784"/>
      <c r="X44" s="792"/>
      <c r="Y44" s="845">
        <v>12</v>
      </c>
      <c r="Z44" s="1388"/>
      <c r="AA44" s="1407"/>
      <c r="AB44" s="840">
        <v>12</v>
      </c>
      <c r="AC44" s="759"/>
      <c r="AD44" s="759"/>
      <c r="AE44" s="903"/>
      <c r="AF44" s="903"/>
      <c r="AG44" s="908"/>
      <c r="AH44" s="908"/>
      <c r="AI44" s="903"/>
      <c r="AJ44" s="903"/>
      <c r="AK44" s="759"/>
      <c r="AL44" s="798"/>
      <c r="AM44" s="835">
        <v>12</v>
      </c>
      <c r="AN44" s="1407"/>
      <c r="AO44" s="1384"/>
      <c r="AP44" s="830">
        <v>12</v>
      </c>
      <c r="AQ44" s="760"/>
      <c r="AR44" s="760"/>
      <c r="AS44" s="978" t="s">
        <v>1263</v>
      </c>
      <c r="AT44" s="914" t="s">
        <v>1185</v>
      </c>
      <c r="AU44" s="921"/>
      <c r="AV44" s="921"/>
      <c r="AW44" s="914" t="s">
        <v>462</v>
      </c>
      <c r="AX44" s="914">
        <v>115</v>
      </c>
      <c r="AY44" s="760"/>
      <c r="AZ44" s="807"/>
      <c r="BA44" s="825">
        <v>12</v>
      </c>
      <c r="BB44" s="1384"/>
      <c r="BD44" s="561" t="str">
        <f t="shared" si="26"/>
        <v>0</v>
      </c>
      <c r="BE44" s="560" t="str">
        <f t="shared" si="27"/>
        <v>0</v>
      </c>
      <c r="BF44" s="714" t="str">
        <f t="shared" si="28"/>
        <v>0</v>
      </c>
      <c r="BG44" s="560" t="str">
        <f t="shared" si="29"/>
        <v>0</v>
      </c>
      <c r="BH44" s="562" t="str">
        <f t="shared" si="14"/>
        <v>0</v>
      </c>
      <c r="BI44" s="561" t="str">
        <f t="shared" si="30"/>
        <v>0</v>
      </c>
      <c r="BJ44" s="560" t="str">
        <f t="shared" si="31"/>
        <v>0</v>
      </c>
      <c r="BK44" s="560" t="str">
        <f t="shared" si="32"/>
        <v>0</v>
      </c>
      <c r="BL44" s="718" t="str">
        <f t="shared" si="33"/>
        <v>0</v>
      </c>
      <c r="BM44" s="561" t="str">
        <f t="shared" si="34"/>
        <v>0</v>
      </c>
      <c r="BN44" s="560" t="str">
        <f t="shared" si="35"/>
        <v>0</v>
      </c>
      <c r="BO44" s="560" t="str">
        <f t="shared" si="36"/>
        <v>0</v>
      </c>
      <c r="BP44" s="560" t="str">
        <f t="shared" si="37"/>
        <v>0</v>
      </c>
      <c r="BQ44" s="718" t="str">
        <f t="shared" si="38"/>
        <v>0</v>
      </c>
      <c r="BR44" s="561" t="str">
        <f t="shared" si="39"/>
        <v>0</v>
      </c>
      <c r="BS44" s="714">
        <f t="shared" si="40"/>
        <v>27</v>
      </c>
      <c r="BT44" s="560" t="str">
        <f t="shared" si="41"/>
        <v>0</v>
      </c>
      <c r="BU44" s="714">
        <f t="shared" si="42"/>
        <v>30</v>
      </c>
      <c r="BV44" s="562" t="str">
        <f t="shared" si="43"/>
        <v>0</v>
      </c>
      <c r="BW44" s="550">
        <f t="shared" si="15"/>
        <v>57</v>
      </c>
      <c r="BX44">
        <f t="shared" si="16"/>
        <v>57</v>
      </c>
      <c r="BY44">
        <f t="shared" si="17"/>
        <v>0</v>
      </c>
    </row>
    <row r="45" spans="1:77" ht="54.6" thickBot="1" x14ac:dyDescent="0.5">
      <c r="A45" s="1402"/>
      <c r="B45" s="860"/>
      <c r="C45" s="808"/>
      <c r="D45" s="809"/>
      <c r="E45" s="884"/>
      <c r="F45" s="885"/>
      <c r="G45" s="872"/>
      <c r="H45" s="873"/>
      <c r="I45" s="884"/>
      <c r="J45" s="885"/>
      <c r="K45" s="808"/>
      <c r="L45" s="809"/>
      <c r="M45" s="855"/>
      <c r="N45" s="1402"/>
      <c r="O45" s="1388"/>
      <c r="P45" s="850"/>
      <c r="Q45" s="792"/>
      <c r="R45" s="792"/>
      <c r="S45" s="895"/>
      <c r="T45" s="895"/>
      <c r="U45" s="895"/>
      <c r="V45" s="895"/>
      <c r="W45" s="792"/>
      <c r="X45" s="792"/>
      <c r="Y45" s="845"/>
      <c r="Z45" s="1388"/>
      <c r="AA45" s="1407"/>
      <c r="AB45" s="840"/>
      <c r="AC45" s="798"/>
      <c r="AD45" s="798"/>
      <c r="AE45" s="906"/>
      <c r="AF45" s="906"/>
      <c r="AG45" s="970"/>
      <c r="AH45" s="970"/>
      <c r="AI45" s="906"/>
      <c r="AJ45" s="906"/>
      <c r="AK45" s="759"/>
      <c r="AL45" s="798"/>
      <c r="AM45" s="835"/>
      <c r="AN45" s="1407"/>
      <c r="AO45" s="1384"/>
      <c r="AP45" s="830"/>
      <c r="AQ45" s="760"/>
      <c r="AR45" s="807"/>
      <c r="AS45" s="978" t="s">
        <v>1263</v>
      </c>
      <c r="AT45" s="971" t="s">
        <v>1185</v>
      </c>
      <c r="AU45" s="926"/>
      <c r="AV45" s="926"/>
      <c r="AW45" s="914" t="s">
        <v>152</v>
      </c>
      <c r="AX45" s="915">
        <v>115</v>
      </c>
      <c r="AY45" s="807"/>
      <c r="AZ45" s="807"/>
      <c r="BA45" s="825"/>
      <c r="BB45" s="1384"/>
      <c r="BD45" s="972"/>
      <c r="BE45" s="973"/>
      <c r="BF45" s="974"/>
      <c r="BG45" s="973"/>
      <c r="BH45" s="975"/>
      <c r="BI45" s="972"/>
      <c r="BJ45" s="973"/>
      <c r="BK45" s="973"/>
      <c r="BL45" s="976"/>
      <c r="BM45" s="972"/>
      <c r="BN45" s="973"/>
      <c r="BO45" s="973"/>
      <c r="BP45" s="973"/>
      <c r="BQ45" s="976"/>
      <c r="BR45" s="972"/>
      <c r="BS45" s="974"/>
      <c r="BT45" s="973"/>
      <c r="BU45" s="974"/>
      <c r="BV45" s="975"/>
      <c r="BW45" s="977"/>
    </row>
    <row r="46" spans="1:77" ht="37.200000000000003" thickTop="1" thickBot="1" x14ac:dyDescent="0.5">
      <c r="A46" s="1403"/>
      <c r="B46" s="860">
        <v>13</v>
      </c>
      <c r="C46" s="795"/>
      <c r="D46" s="796"/>
      <c r="E46" s="880"/>
      <c r="F46" s="881"/>
      <c r="G46" s="868"/>
      <c r="H46" s="869"/>
      <c r="I46" s="880"/>
      <c r="J46" s="881"/>
      <c r="K46" s="795"/>
      <c r="L46" s="796"/>
      <c r="M46" s="855">
        <v>13</v>
      </c>
      <c r="N46" s="1403"/>
      <c r="O46" s="1389"/>
      <c r="P46" s="850">
        <v>13</v>
      </c>
      <c r="Q46" s="797"/>
      <c r="R46" s="797"/>
      <c r="S46" s="899"/>
      <c r="T46" s="899"/>
      <c r="U46" s="899"/>
      <c r="V46" s="899"/>
      <c r="W46" s="797"/>
      <c r="X46" s="797"/>
      <c r="Y46" s="845">
        <v>13</v>
      </c>
      <c r="Z46" s="1389"/>
      <c r="AA46" s="1408"/>
      <c r="AB46" s="840">
        <v>13</v>
      </c>
      <c r="AC46" s="810"/>
      <c r="AD46" s="799"/>
      <c r="AE46" s="904"/>
      <c r="AF46" s="904"/>
      <c r="AG46" s="910"/>
      <c r="AH46" s="910"/>
      <c r="AI46" s="904"/>
      <c r="AJ46" s="904"/>
      <c r="AK46" s="759"/>
      <c r="AL46" s="799"/>
      <c r="AM46" s="835">
        <v>13</v>
      </c>
      <c r="AN46" s="1408"/>
      <c r="AO46" s="1385"/>
      <c r="AP46" s="830">
        <v>13</v>
      </c>
      <c r="AQ46" s="760"/>
      <c r="AR46" s="761"/>
      <c r="AS46" s="915"/>
      <c r="AT46" s="915"/>
      <c r="AU46" s="922"/>
      <c r="AV46" s="922"/>
      <c r="AW46" s="978" t="s">
        <v>1231</v>
      </c>
      <c r="AX46" s="996" t="s">
        <v>89</v>
      </c>
      <c r="AY46" s="761"/>
      <c r="AZ46" s="761"/>
      <c r="BA46" s="825">
        <v>13</v>
      </c>
      <c r="BB46" s="1385"/>
      <c r="BD46" s="563" t="str">
        <f t="shared" si="26"/>
        <v>0</v>
      </c>
      <c r="BE46" s="564" t="str">
        <f t="shared" si="27"/>
        <v>0</v>
      </c>
      <c r="BF46" s="715" t="str">
        <f t="shared" si="28"/>
        <v>0</v>
      </c>
      <c r="BG46" s="564" t="str">
        <f t="shared" si="29"/>
        <v>0</v>
      </c>
      <c r="BH46" s="565" t="str">
        <f t="shared" si="14"/>
        <v>0</v>
      </c>
      <c r="BI46" s="563" t="str">
        <f t="shared" si="30"/>
        <v>0</v>
      </c>
      <c r="BJ46" s="564" t="str">
        <f t="shared" si="31"/>
        <v>0</v>
      </c>
      <c r="BK46" s="564" t="str">
        <f t="shared" si="32"/>
        <v>0</v>
      </c>
      <c r="BL46" s="719" t="str">
        <f t="shared" si="33"/>
        <v>0</v>
      </c>
      <c r="BM46" s="563" t="str">
        <f t="shared" si="34"/>
        <v>0</v>
      </c>
      <c r="BN46" s="564" t="str">
        <f t="shared" si="35"/>
        <v>0</v>
      </c>
      <c r="BO46" s="564" t="str">
        <f t="shared" si="36"/>
        <v>0</v>
      </c>
      <c r="BP46" s="564" t="str">
        <f t="shared" si="37"/>
        <v>0</v>
      </c>
      <c r="BQ46" s="719" t="str">
        <f t="shared" si="38"/>
        <v>0</v>
      </c>
      <c r="BR46" s="563" t="str">
        <f t="shared" si="39"/>
        <v>0</v>
      </c>
      <c r="BS46" s="715" t="str">
        <f t="shared" si="40"/>
        <v>0</v>
      </c>
      <c r="BT46" s="564" t="str">
        <f t="shared" si="41"/>
        <v>0</v>
      </c>
      <c r="BU46" s="715">
        <f t="shared" si="42"/>
        <v>30</v>
      </c>
      <c r="BV46" s="565" t="str">
        <f t="shared" si="43"/>
        <v>0</v>
      </c>
      <c r="BW46" s="556">
        <f t="shared" si="15"/>
        <v>30</v>
      </c>
      <c r="BX46">
        <f t="shared" si="16"/>
        <v>30</v>
      </c>
      <c r="BY46">
        <f t="shared" si="17"/>
        <v>0</v>
      </c>
    </row>
    <row r="47" spans="1:77" ht="35.4" thickTop="1" x14ac:dyDescent="0.45">
      <c r="A47" s="1401" t="s">
        <v>2</v>
      </c>
      <c r="B47" s="858">
        <v>1</v>
      </c>
      <c r="C47" s="800" t="s">
        <v>520</v>
      </c>
      <c r="D47" s="811">
        <v>26</v>
      </c>
      <c r="E47" s="882" t="s">
        <v>523</v>
      </c>
      <c r="F47" s="886">
        <v>24</v>
      </c>
      <c r="G47" s="874" t="s">
        <v>525</v>
      </c>
      <c r="H47" s="865">
        <v>114</v>
      </c>
      <c r="I47" s="886" t="s">
        <v>527</v>
      </c>
      <c r="J47" s="887">
        <v>29</v>
      </c>
      <c r="K47" s="811" t="s">
        <v>787</v>
      </c>
      <c r="L47" s="812">
        <v>12</v>
      </c>
      <c r="M47" s="853">
        <v>1</v>
      </c>
      <c r="N47" s="1401" t="s">
        <v>2</v>
      </c>
      <c r="O47" s="1387" t="s">
        <v>2</v>
      </c>
      <c r="P47" s="848">
        <v>1</v>
      </c>
      <c r="Q47" s="806" t="s">
        <v>381</v>
      </c>
      <c r="R47" s="802">
        <v>28</v>
      </c>
      <c r="S47" s="898" t="s">
        <v>383</v>
      </c>
      <c r="T47" s="897">
        <v>21</v>
      </c>
      <c r="U47" s="892" t="s">
        <v>365</v>
      </c>
      <c r="V47" s="892">
        <v>22</v>
      </c>
      <c r="W47" s="784" t="s">
        <v>517</v>
      </c>
      <c r="X47" s="802">
        <v>113</v>
      </c>
      <c r="Y47" s="843">
        <v>1</v>
      </c>
      <c r="Z47" s="1387" t="s">
        <v>2</v>
      </c>
      <c r="AA47" s="1406" t="s">
        <v>2</v>
      </c>
      <c r="AB47" s="838">
        <v>1</v>
      </c>
      <c r="AC47" s="759" t="s">
        <v>343</v>
      </c>
      <c r="AD47" s="759">
        <v>25</v>
      </c>
      <c r="AE47" s="905" t="s">
        <v>345</v>
      </c>
      <c r="AF47" s="903">
        <v>23</v>
      </c>
      <c r="AG47" s="911"/>
      <c r="AH47" s="911"/>
      <c r="AI47" s="902"/>
      <c r="AJ47" s="905"/>
      <c r="AK47" s="803"/>
      <c r="AL47" s="803"/>
      <c r="AM47" s="833">
        <v>1</v>
      </c>
      <c r="AN47" s="1406" t="s">
        <v>2</v>
      </c>
      <c r="AO47" s="1383" t="s">
        <v>2</v>
      </c>
      <c r="AP47" s="828">
        <v>1</v>
      </c>
      <c r="AQ47" s="804"/>
      <c r="AR47" s="804"/>
      <c r="AS47" s="916"/>
      <c r="AT47" s="916"/>
      <c r="AU47" s="923"/>
      <c r="AV47" s="923"/>
      <c r="AW47" s="916"/>
      <c r="AX47" s="916"/>
      <c r="AY47" s="804"/>
      <c r="AZ47" s="804"/>
      <c r="BA47" s="823">
        <v>1</v>
      </c>
      <c r="BB47" s="1383" t="s">
        <v>2</v>
      </c>
      <c r="BD47" s="557">
        <f>IF(C47=0,"0",$C$2)</f>
        <v>30</v>
      </c>
      <c r="BE47" s="558">
        <f>IF(E47=0,"0",$E$2)</f>
        <v>30</v>
      </c>
      <c r="BF47" s="713">
        <f>IF(G47=0,"0",$G$2)</f>
        <v>30</v>
      </c>
      <c r="BG47" s="558">
        <f>IF(I47=0,"0",$I$2)</f>
        <v>30</v>
      </c>
      <c r="BH47" s="559">
        <f t="shared" si="14"/>
        <v>30</v>
      </c>
      <c r="BI47" s="557">
        <f t="shared" si="30"/>
        <v>27</v>
      </c>
      <c r="BJ47" s="558">
        <f t="shared" si="31"/>
        <v>26</v>
      </c>
      <c r="BK47" s="558">
        <f t="shared" si="32"/>
        <v>30</v>
      </c>
      <c r="BL47" s="717">
        <f t="shared" si="33"/>
        <v>28</v>
      </c>
      <c r="BM47" s="557">
        <f t="shared" si="34"/>
        <v>28</v>
      </c>
      <c r="BN47" s="558">
        <f t="shared" si="35"/>
        <v>29</v>
      </c>
      <c r="BO47" s="558" t="str">
        <f t="shared" si="36"/>
        <v>0</v>
      </c>
      <c r="BP47" s="558" t="str">
        <f t="shared" si="37"/>
        <v>0</v>
      </c>
      <c r="BQ47" s="717" t="str">
        <f t="shared" si="38"/>
        <v>0</v>
      </c>
      <c r="BR47" s="557" t="str">
        <f t="shared" si="39"/>
        <v>0</v>
      </c>
      <c r="BS47" s="713" t="str">
        <f t="shared" si="40"/>
        <v>0</v>
      </c>
      <c r="BT47" s="558" t="str">
        <f t="shared" si="41"/>
        <v>0</v>
      </c>
      <c r="BU47" s="713" t="str">
        <f t="shared" si="42"/>
        <v>0</v>
      </c>
      <c r="BV47" s="559" t="str">
        <f t="shared" si="43"/>
        <v>0</v>
      </c>
      <c r="BW47" s="555">
        <f t="shared" si="15"/>
        <v>318</v>
      </c>
      <c r="BX47">
        <f t="shared" si="16"/>
        <v>58</v>
      </c>
      <c r="BY47">
        <f t="shared" si="17"/>
        <v>260</v>
      </c>
    </row>
    <row r="48" spans="1:77" ht="36" x14ac:dyDescent="0.45">
      <c r="A48" s="1402"/>
      <c r="B48" s="859">
        <v>2</v>
      </c>
      <c r="C48" s="782" t="s">
        <v>528</v>
      </c>
      <c r="D48" s="782">
        <v>26</v>
      </c>
      <c r="E48" s="877" t="s">
        <v>529</v>
      </c>
      <c r="F48" s="877">
        <v>24</v>
      </c>
      <c r="G48" s="864" t="s">
        <v>530</v>
      </c>
      <c r="H48" s="865">
        <v>114</v>
      </c>
      <c r="I48" s="877" t="s">
        <v>531</v>
      </c>
      <c r="J48" s="878">
        <v>29</v>
      </c>
      <c r="K48" s="782" t="s">
        <v>788</v>
      </c>
      <c r="L48" s="783">
        <v>12</v>
      </c>
      <c r="M48" s="854">
        <v>2</v>
      </c>
      <c r="N48" s="1402"/>
      <c r="O48" s="1388"/>
      <c r="P48" s="849">
        <v>2</v>
      </c>
      <c r="Q48" s="784" t="s">
        <v>376</v>
      </c>
      <c r="R48" s="784">
        <v>28</v>
      </c>
      <c r="S48" s="892" t="s">
        <v>551</v>
      </c>
      <c r="T48" s="892" t="s">
        <v>1165</v>
      </c>
      <c r="U48" s="898" t="s">
        <v>362</v>
      </c>
      <c r="V48" s="892">
        <v>22</v>
      </c>
      <c r="W48" s="784" t="s">
        <v>515</v>
      </c>
      <c r="X48" s="784">
        <v>113</v>
      </c>
      <c r="Y48" s="844">
        <v>2</v>
      </c>
      <c r="Z48" s="1388"/>
      <c r="AA48" s="1407"/>
      <c r="AB48" s="839">
        <v>2</v>
      </c>
      <c r="AC48" s="759" t="s">
        <v>461</v>
      </c>
      <c r="AD48" s="759">
        <v>25</v>
      </c>
      <c r="AE48" s="903" t="s">
        <v>349</v>
      </c>
      <c r="AF48" s="903">
        <v>23</v>
      </c>
      <c r="AG48" s="963"/>
      <c r="AH48" s="963"/>
      <c r="AI48" s="958" t="s">
        <v>1245</v>
      </c>
      <c r="AJ48" s="957" t="s">
        <v>1185</v>
      </c>
      <c r="AK48" s="959" t="s">
        <v>1232</v>
      </c>
      <c r="AL48" s="955" t="s">
        <v>1185</v>
      </c>
      <c r="AM48" s="834">
        <v>2</v>
      </c>
      <c r="AN48" s="1407"/>
      <c r="AO48" s="1384"/>
      <c r="AP48" s="829">
        <v>2</v>
      </c>
      <c r="AQ48" s="760"/>
      <c r="AR48" s="760"/>
      <c r="AS48" s="914"/>
      <c r="AT48" s="914"/>
      <c r="AU48" s="921"/>
      <c r="AV48" s="921"/>
      <c r="AW48" s="914"/>
      <c r="AX48" s="914"/>
      <c r="AY48" s="760"/>
      <c r="AZ48" s="760"/>
      <c r="BA48" s="824">
        <v>2</v>
      </c>
      <c r="BB48" s="1384"/>
      <c r="BD48" s="561">
        <f>IF(C48=0,"0",$C$2)</f>
        <v>30</v>
      </c>
      <c r="BE48" s="560">
        <f>IF(E48=0,"0",$E$2)</f>
        <v>30</v>
      </c>
      <c r="BF48" s="714">
        <f>IF(G48=0,"0",$G$2)</f>
        <v>30</v>
      </c>
      <c r="BG48" s="560">
        <f>IF(I48=0,"0",$I$2)</f>
        <v>30</v>
      </c>
      <c r="BH48" s="562">
        <f t="shared" si="14"/>
        <v>30</v>
      </c>
      <c r="BI48" s="561">
        <f t="shared" si="30"/>
        <v>27</v>
      </c>
      <c r="BJ48" s="560">
        <f t="shared" si="31"/>
        <v>26</v>
      </c>
      <c r="BK48" s="560">
        <f t="shared" si="32"/>
        <v>30</v>
      </c>
      <c r="BL48" s="718">
        <f t="shared" si="33"/>
        <v>28</v>
      </c>
      <c r="BM48" s="561">
        <f t="shared" si="34"/>
        <v>28</v>
      </c>
      <c r="BN48" s="560">
        <f t="shared" si="35"/>
        <v>29</v>
      </c>
      <c r="BO48" s="560" t="str">
        <f t="shared" si="36"/>
        <v>0</v>
      </c>
      <c r="BP48" s="560">
        <f t="shared" si="37"/>
        <v>26</v>
      </c>
      <c r="BQ48" s="718">
        <f t="shared" si="38"/>
        <v>26</v>
      </c>
      <c r="BR48" s="561" t="str">
        <f t="shared" si="39"/>
        <v>0</v>
      </c>
      <c r="BS48" s="714" t="str">
        <f t="shared" si="40"/>
        <v>0</v>
      </c>
      <c r="BT48" s="560" t="str">
        <f t="shared" si="41"/>
        <v>0</v>
      </c>
      <c r="BU48" s="714" t="str">
        <f t="shared" si="42"/>
        <v>0</v>
      </c>
      <c r="BV48" s="562" t="str">
        <f t="shared" si="43"/>
        <v>0</v>
      </c>
      <c r="BW48" s="550">
        <f t="shared" si="15"/>
        <v>370</v>
      </c>
      <c r="BX48">
        <f t="shared" si="16"/>
        <v>84</v>
      </c>
      <c r="BY48">
        <f t="shared" si="17"/>
        <v>286</v>
      </c>
    </row>
    <row r="49" spans="1:77" ht="36" x14ac:dyDescent="0.45">
      <c r="A49" s="1402"/>
      <c r="B49" s="859">
        <v>3</v>
      </c>
      <c r="C49" s="782" t="s">
        <v>207</v>
      </c>
      <c r="D49" s="782" t="s">
        <v>89</v>
      </c>
      <c r="E49" s="877" t="s">
        <v>534</v>
      </c>
      <c r="F49" s="877">
        <v>24</v>
      </c>
      <c r="G49" s="864" t="s">
        <v>532</v>
      </c>
      <c r="H49" s="864">
        <v>114</v>
      </c>
      <c r="I49" s="877" t="s">
        <v>533</v>
      </c>
      <c r="J49" s="878">
        <v>29</v>
      </c>
      <c r="K49" s="782" t="s">
        <v>789</v>
      </c>
      <c r="L49" s="783">
        <v>12</v>
      </c>
      <c r="M49" s="854">
        <v>3</v>
      </c>
      <c r="N49" s="1402"/>
      <c r="O49" s="1388"/>
      <c r="P49" s="849">
        <v>3</v>
      </c>
      <c r="Q49" s="784" t="s">
        <v>375</v>
      </c>
      <c r="R49" s="784">
        <v>28</v>
      </c>
      <c r="S49" s="892" t="s">
        <v>461</v>
      </c>
      <c r="T49" s="892">
        <v>21</v>
      </c>
      <c r="U49" s="892" t="s">
        <v>551</v>
      </c>
      <c r="V49" s="892" t="s">
        <v>1166</v>
      </c>
      <c r="W49" s="784" t="s">
        <v>364</v>
      </c>
      <c r="X49" s="784" t="s">
        <v>89</v>
      </c>
      <c r="Y49" s="844">
        <v>3</v>
      </c>
      <c r="Z49" s="1388"/>
      <c r="AA49" s="1407"/>
      <c r="AB49" s="839">
        <v>3</v>
      </c>
      <c r="AC49" s="759" t="s">
        <v>153</v>
      </c>
      <c r="AD49" s="759" t="s">
        <v>89</v>
      </c>
      <c r="AE49" s="903" t="s">
        <v>348</v>
      </c>
      <c r="AF49" s="903">
        <v>23</v>
      </c>
      <c r="AG49" s="965" t="s">
        <v>294</v>
      </c>
      <c r="AH49" s="963" t="s">
        <v>1185</v>
      </c>
      <c r="AI49" s="957"/>
      <c r="AJ49" s="957"/>
      <c r="AK49" s="955"/>
      <c r="AL49" s="955"/>
      <c r="AM49" s="834">
        <v>3</v>
      </c>
      <c r="AN49" s="1407"/>
      <c r="AO49" s="1384"/>
      <c r="AP49" s="829">
        <v>3</v>
      </c>
      <c r="AQ49" s="760"/>
      <c r="AR49" s="760"/>
      <c r="AS49" s="914"/>
      <c r="AT49" s="914"/>
      <c r="AU49" s="921"/>
      <c r="AV49" s="921"/>
      <c r="AW49" s="914"/>
      <c r="AX49" s="914"/>
      <c r="AY49" s="760"/>
      <c r="AZ49" s="760"/>
      <c r="BA49" s="824">
        <v>3</v>
      </c>
      <c r="BB49" s="1384"/>
      <c r="BD49" s="561">
        <f>IF(C49=0,"0",$C$2)</f>
        <v>30</v>
      </c>
      <c r="BE49" s="560">
        <f>IF(E49=0,"0",$E$2)</f>
        <v>30</v>
      </c>
      <c r="BF49" s="714">
        <f>IF(G49=0,"0",$G$2)</f>
        <v>30</v>
      </c>
      <c r="BG49" s="560">
        <f>IF(I49=0,"0",$I$2)</f>
        <v>30</v>
      </c>
      <c r="BH49" s="562">
        <f t="shared" si="14"/>
        <v>30</v>
      </c>
      <c r="BI49" s="561">
        <f t="shared" si="30"/>
        <v>27</v>
      </c>
      <c r="BJ49" s="560">
        <f t="shared" si="31"/>
        <v>26</v>
      </c>
      <c r="BK49" s="560">
        <f t="shared" si="32"/>
        <v>30</v>
      </c>
      <c r="BL49" s="718">
        <f t="shared" si="33"/>
        <v>28</v>
      </c>
      <c r="BM49" s="561">
        <f t="shared" si="34"/>
        <v>28</v>
      </c>
      <c r="BN49" s="560">
        <f t="shared" si="35"/>
        <v>29</v>
      </c>
      <c r="BO49" s="560">
        <f t="shared" si="36"/>
        <v>30</v>
      </c>
      <c r="BP49" s="560" t="str">
        <f t="shared" si="37"/>
        <v>0</v>
      </c>
      <c r="BQ49" s="718" t="str">
        <f t="shared" si="38"/>
        <v>0</v>
      </c>
      <c r="BR49" s="561" t="str">
        <f t="shared" si="39"/>
        <v>0</v>
      </c>
      <c r="BS49" s="714" t="str">
        <f t="shared" si="40"/>
        <v>0</v>
      </c>
      <c r="BT49" s="560" t="str">
        <f t="shared" si="41"/>
        <v>0</v>
      </c>
      <c r="BU49" s="714" t="str">
        <f t="shared" si="42"/>
        <v>0</v>
      </c>
      <c r="BV49" s="562" t="str">
        <f t="shared" si="43"/>
        <v>0</v>
      </c>
      <c r="BW49" s="550">
        <f t="shared" si="15"/>
        <v>348</v>
      </c>
      <c r="BX49">
        <f t="shared" si="16"/>
        <v>58</v>
      </c>
      <c r="BY49">
        <f t="shared" si="17"/>
        <v>290</v>
      </c>
    </row>
    <row r="50" spans="1:77" ht="36" x14ac:dyDescent="0.45">
      <c r="A50" s="1402"/>
      <c r="B50" s="859">
        <v>4</v>
      </c>
      <c r="C50" s="782" t="s">
        <v>521</v>
      </c>
      <c r="D50" s="782">
        <v>26</v>
      </c>
      <c r="E50" s="877" t="s">
        <v>541</v>
      </c>
      <c r="F50" s="877">
        <v>24</v>
      </c>
      <c r="G50" s="864" t="s">
        <v>461</v>
      </c>
      <c r="H50" s="871">
        <v>114</v>
      </c>
      <c r="I50" s="877" t="s">
        <v>207</v>
      </c>
      <c r="J50" s="878" t="s">
        <v>89</v>
      </c>
      <c r="K50" s="782" t="s">
        <v>155</v>
      </c>
      <c r="L50" s="783">
        <v>12</v>
      </c>
      <c r="M50" s="854">
        <v>4</v>
      </c>
      <c r="N50" s="1402"/>
      <c r="O50" s="1388"/>
      <c r="P50" s="849">
        <v>4</v>
      </c>
      <c r="Q50" s="784" t="s">
        <v>377</v>
      </c>
      <c r="R50" s="806">
        <v>28</v>
      </c>
      <c r="S50" s="892" t="s">
        <v>364</v>
      </c>
      <c r="T50" s="892" t="s">
        <v>89</v>
      </c>
      <c r="U50" s="892" t="s">
        <v>366</v>
      </c>
      <c r="V50" s="892">
        <v>22</v>
      </c>
      <c r="W50" s="784" t="s">
        <v>586</v>
      </c>
      <c r="X50" s="784">
        <v>113</v>
      </c>
      <c r="Y50" s="844">
        <v>4</v>
      </c>
      <c r="Z50" s="1388"/>
      <c r="AA50" s="1407"/>
      <c r="AB50" s="839">
        <v>4</v>
      </c>
      <c r="AC50" s="759" t="s">
        <v>341</v>
      </c>
      <c r="AD50" s="759">
        <v>25</v>
      </c>
      <c r="AE50" s="903" t="s">
        <v>350</v>
      </c>
      <c r="AF50" s="903">
        <v>23</v>
      </c>
      <c r="AG50" s="964" t="s">
        <v>1255</v>
      </c>
      <c r="AH50" s="963" t="s">
        <v>1185</v>
      </c>
      <c r="AI50" s="958" t="s">
        <v>1253</v>
      </c>
      <c r="AJ50" s="957" t="s">
        <v>1185</v>
      </c>
      <c r="AK50" s="954" t="s">
        <v>1254</v>
      </c>
      <c r="AL50" s="955" t="s">
        <v>1185</v>
      </c>
      <c r="AM50" s="834">
        <v>4</v>
      </c>
      <c r="AN50" s="1407"/>
      <c r="AO50" s="1384"/>
      <c r="AP50" s="829">
        <v>4</v>
      </c>
      <c r="AQ50" s="760"/>
      <c r="AR50" s="780"/>
      <c r="AS50" s="912"/>
      <c r="AT50" s="912"/>
      <c r="AU50" s="920"/>
      <c r="AV50" s="920"/>
      <c r="AW50" s="912"/>
      <c r="AX50" s="918"/>
      <c r="AY50" s="813"/>
      <c r="AZ50" s="760"/>
      <c r="BA50" s="824">
        <v>4</v>
      </c>
      <c r="BB50" s="1384"/>
      <c r="BD50" s="561">
        <f t="shared" ref="BD50:BD60" si="44">IF(C50=0,"0",$C$2)</f>
        <v>30</v>
      </c>
      <c r="BE50" s="560">
        <f t="shared" ref="BE50:BE60" si="45">IF(E50=0,"0",$E$2)</f>
        <v>30</v>
      </c>
      <c r="BF50" s="714">
        <f t="shared" ref="BF50:BF60" si="46">IF(G50=0,"0",$G$2)</f>
        <v>30</v>
      </c>
      <c r="BG50" s="560">
        <f t="shared" ref="BG50:BG60" si="47">IF(I50=0,"0",$I$2)</f>
        <v>30</v>
      </c>
      <c r="BH50" s="562">
        <f t="shared" si="14"/>
        <v>30</v>
      </c>
      <c r="BI50" s="561">
        <f t="shared" si="30"/>
        <v>27</v>
      </c>
      <c r="BJ50" s="560">
        <f t="shared" si="31"/>
        <v>26</v>
      </c>
      <c r="BK50" s="560">
        <f t="shared" si="32"/>
        <v>30</v>
      </c>
      <c r="BL50" s="718">
        <f t="shared" si="33"/>
        <v>28</v>
      </c>
      <c r="BM50" s="561">
        <f t="shared" si="34"/>
        <v>28</v>
      </c>
      <c r="BN50" s="560">
        <f t="shared" si="35"/>
        <v>29</v>
      </c>
      <c r="BO50" s="560">
        <f t="shared" si="36"/>
        <v>30</v>
      </c>
      <c r="BP50" s="560">
        <f t="shared" si="37"/>
        <v>26</v>
      </c>
      <c r="BQ50" s="718">
        <f t="shared" si="38"/>
        <v>26</v>
      </c>
      <c r="BR50" s="561" t="str">
        <f t="shared" si="39"/>
        <v>0</v>
      </c>
      <c r="BS50" s="714" t="str">
        <f t="shared" si="40"/>
        <v>0</v>
      </c>
      <c r="BT50" s="560" t="str">
        <f t="shared" si="41"/>
        <v>0</v>
      </c>
      <c r="BU50" s="714" t="str">
        <f t="shared" si="42"/>
        <v>0</v>
      </c>
      <c r="BV50" s="562" t="str">
        <f t="shared" si="43"/>
        <v>0</v>
      </c>
      <c r="BW50" s="550">
        <f t="shared" si="15"/>
        <v>400</v>
      </c>
      <c r="BX50">
        <f t="shared" si="16"/>
        <v>84</v>
      </c>
      <c r="BY50">
        <f t="shared" si="17"/>
        <v>316</v>
      </c>
    </row>
    <row r="51" spans="1:77" ht="34.799999999999997" x14ac:dyDescent="0.45">
      <c r="A51" s="1402"/>
      <c r="B51" s="859">
        <v>5</v>
      </c>
      <c r="C51" s="782"/>
      <c r="D51" s="783"/>
      <c r="E51" s="877"/>
      <c r="F51" s="878"/>
      <c r="G51" s="864"/>
      <c r="H51" s="865"/>
      <c r="I51" s="888"/>
      <c r="J51" s="878"/>
      <c r="K51" s="788"/>
      <c r="L51" s="783"/>
      <c r="M51" s="854">
        <v>5</v>
      </c>
      <c r="N51" s="1402"/>
      <c r="O51" s="1388"/>
      <c r="P51" s="849">
        <v>5</v>
      </c>
      <c r="Q51" s="806" t="s">
        <v>364</v>
      </c>
      <c r="R51" s="784" t="s">
        <v>89</v>
      </c>
      <c r="S51" s="892" t="s">
        <v>386</v>
      </c>
      <c r="T51" s="892">
        <v>21</v>
      </c>
      <c r="U51" s="892" t="s">
        <v>461</v>
      </c>
      <c r="V51" s="892">
        <v>22</v>
      </c>
      <c r="W51" s="784" t="s">
        <v>732</v>
      </c>
      <c r="X51" s="784">
        <v>113</v>
      </c>
      <c r="Y51" s="844">
        <v>5</v>
      </c>
      <c r="Z51" s="1388"/>
      <c r="AA51" s="1407"/>
      <c r="AB51" s="839">
        <v>5</v>
      </c>
      <c r="AC51" s="759" t="s">
        <v>344</v>
      </c>
      <c r="AD51" s="759">
        <v>25</v>
      </c>
      <c r="AE51" s="903" t="s">
        <v>552</v>
      </c>
      <c r="AF51" s="903">
        <v>23</v>
      </c>
      <c r="AG51" s="908"/>
      <c r="AH51" s="908"/>
      <c r="AI51" s="903"/>
      <c r="AJ51" s="903"/>
      <c r="AK51" s="759"/>
      <c r="AL51" s="759"/>
      <c r="AM51" s="834">
        <v>5</v>
      </c>
      <c r="AN51" s="1407"/>
      <c r="AO51" s="1384"/>
      <c r="AP51" s="829">
        <v>5</v>
      </c>
      <c r="AQ51" s="760"/>
      <c r="AR51" s="760"/>
      <c r="AS51" s="912"/>
      <c r="AT51" s="912"/>
      <c r="AU51" s="921"/>
      <c r="AV51" s="921"/>
      <c r="AW51" s="914"/>
      <c r="AX51" s="918"/>
      <c r="AY51" s="780"/>
      <c r="AZ51" s="760"/>
      <c r="BA51" s="824">
        <v>5</v>
      </c>
      <c r="BB51" s="1384"/>
      <c r="BD51" s="561" t="str">
        <f t="shared" si="44"/>
        <v>0</v>
      </c>
      <c r="BE51" s="560" t="str">
        <f t="shared" si="45"/>
        <v>0</v>
      </c>
      <c r="BF51" s="714" t="str">
        <f t="shared" si="46"/>
        <v>0</v>
      </c>
      <c r="BG51" s="560" t="str">
        <f t="shared" si="47"/>
        <v>0</v>
      </c>
      <c r="BH51" s="562" t="str">
        <f t="shared" si="14"/>
        <v>0</v>
      </c>
      <c r="BI51" s="561">
        <f t="shared" si="30"/>
        <v>27</v>
      </c>
      <c r="BJ51" s="560">
        <f t="shared" si="31"/>
        <v>26</v>
      </c>
      <c r="BK51" s="560">
        <f t="shared" si="32"/>
        <v>30</v>
      </c>
      <c r="BL51" s="718">
        <f t="shared" si="33"/>
        <v>28</v>
      </c>
      <c r="BM51" s="561">
        <f t="shared" si="34"/>
        <v>28</v>
      </c>
      <c r="BN51" s="560">
        <f>IF(AE51=0,"0",$AE$2)/2</f>
        <v>14.5</v>
      </c>
      <c r="BO51" s="560" t="str">
        <f t="shared" si="36"/>
        <v>0</v>
      </c>
      <c r="BP51" s="560" t="str">
        <f t="shared" si="37"/>
        <v>0</v>
      </c>
      <c r="BQ51" s="718" t="str">
        <f t="shared" si="38"/>
        <v>0</v>
      </c>
      <c r="BR51" s="561" t="str">
        <f t="shared" si="39"/>
        <v>0</v>
      </c>
      <c r="BS51" s="714" t="str">
        <f t="shared" si="40"/>
        <v>0</v>
      </c>
      <c r="BT51" s="560" t="str">
        <f t="shared" si="41"/>
        <v>0</v>
      </c>
      <c r="BU51" s="714" t="str">
        <f t="shared" si="42"/>
        <v>0</v>
      </c>
      <c r="BV51" s="562" t="str">
        <f t="shared" si="43"/>
        <v>0</v>
      </c>
      <c r="BW51" s="550">
        <f t="shared" si="15"/>
        <v>153.5</v>
      </c>
      <c r="BX51">
        <f t="shared" si="16"/>
        <v>28</v>
      </c>
      <c r="BY51">
        <f t="shared" si="17"/>
        <v>125.5</v>
      </c>
    </row>
    <row r="52" spans="1:77" ht="36" x14ac:dyDescent="0.45">
      <c r="A52" s="1402"/>
      <c r="B52" s="860">
        <v>6</v>
      </c>
      <c r="C52" s="929" t="s">
        <v>1202</v>
      </c>
      <c r="D52" s="930" t="s">
        <v>1185</v>
      </c>
      <c r="E52" s="931" t="s">
        <v>1203</v>
      </c>
      <c r="F52" s="932" t="s">
        <v>1185</v>
      </c>
      <c r="G52" s="933" t="s">
        <v>1204</v>
      </c>
      <c r="H52" s="934" t="s">
        <v>1185</v>
      </c>
      <c r="I52" s="931" t="s">
        <v>1205</v>
      </c>
      <c r="J52" s="932" t="s">
        <v>1185</v>
      </c>
      <c r="K52" s="929" t="s">
        <v>1206</v>
      </c>
      <c r="L52" s="930" t="s">
        <v>1185</v>
      </c>
      <c r="M52" s="855">
        <v>6</v>
      </c>
      <c r="N52" s="1402"/>
      <c r="O52" s="1388"/>
      <c r="P52" s="850">
        <v>6</v>
      </c>
      <c r="Q52" s="784"/>
      <c r="R52" s="784"/>
      <c r="S52" s="892"/>
      <c r="T52" s="892"/>
      <c r="U52" s="892"/>
      <c r="V52" s="892"/>
      <c r="W52" s="784"/>
      <c r="X52" s="784"/>
      <c r="Y52" s="845">
        <v>6</v>
      </c>
      <c r="Z52" s="1388"/>
      <c r="AA52" s="1407"/>
      <c r="AB52" s="840">
        <v>6</v>
      </c>
      <c r="AC52" s="759"/>
      <c r="AD52" s="759"/>
      <c r="AE52" s="903"/>
      <c r="AF52" s="903"/>
      <c r="AG52" s="908" t="s">
        <v>551</v>
      </c>
      <c r="AH52" s="908" t="s">
        <v>1171</v>
      </c>
      <c r="AI52" s="903" t="s">
        <v>509</v>
      </c>
      <c r="AJ52" s="903">
        <v>11</v>
      </c>
      <c r="AK52" s="759" t="s">
        <v>211</v>
      </c>
      <c r="AL52" s="759">
        <v>112</v>
      </c>
      <c r="AM52" s="835">
        <v>6</v>
      </c>
      <c r="AN52" s="1407"/>
      <c r="AO52" s="1384"/>
      <c r="AP52" s="830">
        <v>6</v>
      </c>
      <c r="AQ52" s="760" t="s">
        <v>461</v>
      </c>
      <c r="AR52" s="760">
        <v>13</v>
      </c>
      <c r="AS52" s="914"/>
      <c r="AT52" s="914"/>
      <c r="AU52" s="921" t="s">
        <v>335</v>
      </c>
      <c r="AV52" s="921">
        <v>14</v>
      </c>
      <c r="AW52" s="978" t="s">
        <v>1245</v>
      </c>
      <c r="AX52" s="914" t="s">
        <v>1185</v>
      </c>
      <c r="AY52" s="760" t="s">
        <v>807</v>
      </c>
      <c r="AZ52" s="760">
        <v>10</v>
      </c>
      <c r="BA52" s="825">
        <v>6</v>
      </c>
      <c r="BB52" s="1384"/>
      <c r="BD52" s="561">
        <f t="shared" si="44"/>
        <v>30</v>
      </c>
      <c r="BE52" s="560">
        <f t="shared" si="45"/>
        <v>30</v>
      </c>
      <c r="BF52" s="714">
        <f t="shared" si="46"/>
        <v>30</v>
      </c>
      <c r="BG52" s="560">
        <f t="shared" si="47"/>
        <v>30</v>
      </c>
      <c r="BH52" s="562">
        <f t="shared" si="14"/>
        <v>30</v>
      </c>
      <c r="BI52" s="561" t="str">
        <f t="shared" si="30"/>
        <v>0</v>
      </c>
      <c r="BJ52" s="560" t="str">
        <f t="shared" si="31"/>
        <v>0</v>
      </c>
      <c r="BK52" s="560" t="str">
        <f t="shared" si="32"/>
        <v>0</v>
      </c>
      <c r="BL52" s="718" t="str">
        <f t="shared" si="33"/>
        <v>0</v>
      </c>
      <c r="BM52" s="561" t="str">
        <f t="shared" si="34"/>
        <v>0</v>
      </c>
      <c r="BN52" s="560" t="str">
        <f t="shared" si="35"/>
        <v>0</v>
      </c>
      <c r="BO52" s="560">
        <f t="shared" si="36"/>
        <v>30</v>
      </c>
      <c r="BP52" s="560">
        <f t="shared" si="37"/>
        <v>26</v>
      </c>
      <c r="BQ52" s="718">
        <f t="shared" si="38"/>
        <v>26</v>
      </c>
      <c r="BR52" s="561">
        <f t="shared" si="39"/>
        <v>36</v>
      </c>
      <c r="BS52" s="714" t="str">
        <f t="shared" si="40"/>
        <v>0</v>
      </c>
      <c r="BT52" s="560">
        <f t="shared" si="41"/>
        <v>29</v>
      </c>
      <c r="BU52" s="714">
        <f t="shared" si="42"/>
        <v>30</v>
      </c>
      <c r="BV52" s="562">
        <f t="shared" si="43"/>
        <v>27</v>
      </c>
      <c r="BW52" s="550">
        <f t="shared" si="15"/>
        <v>354</v>
      </c>
      <c r="BX52">
        <f t="shared" si="16"/>
        <v>86</v>
      </c>
      <c r="BY52">
        <f t="shared" si="17"/>
        <v>268</v>
      </c>
    </row>
    <row r="53" spans="1:77" ht="36" x14ac:dyDescent="0.45">
      <c r="A53" s="1402"/>
      <c r="B53" s="860">
        <v>7</v>
      </c>
      <c r="C53" s="929" t="s">
        <v>1196</v>
      </c>
      <c r="D53" s="930" t="s">
        <v>1185</v>
      </c>
      <c r="E53" s="937"/>
      <c r="F53" s="932"/>
      <c r="G53" s="936"/>
      <c r="H53" s="934"/>
      <c r="I53" s="937"/>
      <c r="J53" s="932"/>
      <c r="K53" s="935"/>
      <c r="L53" s="930"/>
      <c r="M53" s="855">
        <v>7</v>
      </c>
      <c r="N53" s="1402"/>
      <c r="O53" s="1388"/>
      <c r="P53" s="850">
        <v>7</v>
      </c>
      <c r="Q53" s="946" t="s">
        <v>1214</v>
      </c>
      <c r="R53" s="947" t="s">
        <v>1185</v>
      </c>
      <c r="S53" s="948" t="s">
        <v>1215</v>
      </c>
      <c r="T53" s="950" t="s">
        <v>1185</v>
      </c>
      <c r="U53" s="948" t="s">
        <v>1216</v>
      </c>
      <c r="V53" s="950" t="s">
        <v>1185</v>
      </c>
      <c r="W53" s="946" t="s">
        <v>1217</v>
      </c>
      <c r="X53" s="784"/>
      <c r="Y53" s="845">
        <v>7</v>
      </c>
      <c r="Z53" s="1388"/>
      <c r="AA53" s="1407"/>
      <c r="AB53" s="840">
        <v>7</v>
      </c>
      <c r="AC53" s="954" t="s">
        <v>1239</v>
      </c>
      <c r="AD53" s="955" t="s">
        <v>1185</v>
      </c>
      <c r="AE53" s="958" t="s">
        <v>1240</v>
      </c>
      <c r="AF53" s="957" t="s">
        <v>1185</v>
      </c>
      <c r="AG53" s="908" t="s">
        <v>352</v>
      </c>
      <c r="AH53" s="908">
        <v>20</v>
      </c>
      <c r="AI53" s="903" t="s">
        <v>538</v>
      </c>
      <c r="AJ53" s="903" t="s">
        <v>875</v>
      </c>
      <c r="AK53" s="759" t="s">
        <v>207</v>
      </c>
      <c r="AL53" s="759" t="s">
        <v>89</v>
      </c>
      <c r="AM53" s="835">
        <v>7</v>
      </c>
      <c r="AN53" s="1407"/>
      <c r="AO53" s="1384"/>
      <c r="AP53" s="830">
        <v>7</v>
      </c>
      <c r="AQ53" s="760" t="s">
        <v>146</v>
      </c>
      <c r="AR53" s="760" t="s">
        <v>1182</v>
      </c>
      <c r="AS53" s="978" t="s">
        <v>1270</v>
      </c>
      <c r="AT53" s="967" t="s">
        <v>89</v>
      </c>
      <c r="AU53" s="921" t="s">
        <v>540</v>
      </c>
      <c r="AV53" s="921">
        <v>14</v>
      </c>
      <c r="AW53" s="914"/>
      <c r="AX53" s="914"/>
      <c r="AY53" s="760" t="s">
        <v>810</v>
      </c>
      <c r="AZ53" s="807">
        <v>10</v>
      </c>
      <c r="BA53" s="825">
        <v>7</v>
      </c>
      <c r="BB53" s="1384"/>
      <c r="BD53" s="561">
        <f t="shared" si="44"/>
        <v>30</v>
      </c>
      <c r="BE53" s="560" t="str">
        <f t="shared" si="45"/>
        <v>0</v>
      </c>
      <c r="BF53" s="714" t="str">
        <f t="shared" si="46"/>
        <v>0</v>
      </c>
      <c r="BG53" s="560" t="str">
        <f t="shared" si="47"/>
        <v>0</v>
      </c>
      <c r="BH53" s="562" t="str">
        <f t="shared" si="14"/>
        <v>0</v>
      </c>
      <c r="BI53" s="561">
        <f t="shared" si="30"/>
        <v>27</v>
      </c>
      <c r="BJ53" s="560">
        <f t="shared" si="31"/>
        <v>26</v>
      </c>
      <c r="BK53" s="560">
        <f t="shared" si="32"/>
        <v>30</v>
      </c>
      <c r="BL53" s="718">
        <f t="shared" si="33"/>
        <v>28</v>
      </c>
      <c r="BM53" s="561">
        <f t="shared" si="34"/>
        <v>28</v>
      </c>
      <c r="BN53" s="560">
        <f t="shared" si="35"/>
        <v>29</v>
      </c>
      <c r="BO53" s="560">
        <f t="shared" si="36"/>
        <v>30</v>
      </c>
      <c r="BP53" s="560">
        <f t="shared" si="37"/>
        <v>26</v>
      </c>
      <c r="BQ53" s="718">
        <f t="shared" si="38"/>
        <v>26</v>
      </c>
      <c r="BR53" s="561">
        <f t="shared" si="39"/>
        <v>36</v>
      </c>
      <c r="BS53" s="714">
        <f t="shared" si="40"/>
        <v>27</v>
      </c>
      <c r="BT53" s="560">
        <f t="shared" si="41"/>
        <v>29</v>
      </c>
      <c r="BU53" s="714" t="str">
        <f t="shared" si="42"/>
        <v>0</v>
      </c>
      <c r="BV53" s="562">
        <f t="shared" si="43"/>
        <v>27</v>
      </c>
      <c r="BW53" s="550">
        <f t="shared" si="15"/>
        <v>399</v>
      </c>
      <c r="BX53">
        <f t="shared" si="16"/>
        <v>81</v>
      </c>
      <c r="BY53">
        <f t="shared" si="17"/>
        <v>318</v>
      </c>
    </row>
    <row r="54" spans="1:77" ht="108" x14ac:dyDescent="0.45">
      <c r="A54" s="1402"/>
      <c r="B54" s="860">
        <v>8</v>
      </c>
      <c r="C54" s="935"/>
      <c r="D54" s="930"/>
      <c r="E54" s="937"/>
      <c r="F54" s="932"/>
      <c r="G54" s="936"/>
      <c r="H54" s="934"/>
      <c r="I54" s="937"/>
      <c r="J54" s="932"/>
      <c r="K54" s="929" t="s">
        <v>1207</v>
      </c>
      <c r="L54" s="930" t="s">
        <v>1185</v>
      </c>
      <c r="M54" s="855">
        <v>8</v>
      </c>
      <c r="N54" s="1402"/>
      <c r="O54" s="1388"/>
      <c r="P54" s="850">
        <v>8</v>
      </c>
      <c r="Q54" s="946" t="s">
        <v>1211</v>
      </c>
      <c r="R54" s="947" t="s">
        <v>1185</v>
      </c>
      <c r="S54" s="950"/>
      <c r="T54" s="950"/>
      <c r="U54" s="948" t="s">
        <v>1212</v>
      </c>
      <c r="V54" s="950" t="s">
        <v>1185</v>
      </c>
      <c r="W54" s="947"/>
      <c r="X54" s="784"/>
      <c r="Y54" s="845">
        <v>8</v>
      </c>
      <c r="Z54" s="1388"/>
      <c r="AA54" s="1407"/>
      <c r="AB54" s="840">
        <v>8</v>
      </c>
      <c r="AC54" s="759"/>
      <c r="AD54" s="759"/>
      <c r="AE54" s="903"/>
      <c r="AF54" s="903"/>
      <c r="AG54" s="908" t="s">
        <v>207</v>
      </c>
      <c r="AH54" s="908" t="s">
        <v>89</v>
      </c>
      <c r="AI54" s="903" t="s">
        <v>512</v>
      </c>
      <c r="AJ54" s="903">
        <v>11</v>
      </c>
      <c r="AK54" s="759" t="s">
        <v>212</v>
      </c>
      <c r="AL54" s="759">
        <v>112</v>
      </c>
      <c r="AM54" s="835">
        <v>8</v>
      </c>
      <c r="AN54" s="1407"/>
      <c r="AO54" s="1384"/>
      <c r="AP54" s="830">
        <v>8</v>
      </c>
      <c r="AQ54" s="760" t="s">
        <v>219</v>
      </c>
      <c r="AR54" s="760">
        <v>13</v>
      </c>
      <c r="AS54" s="914" t="s">
        <v>217</v>
      </c>
      <c r="AT54" s="914">
        <v>110</v>
      </c>
      <c r="AU54" s="921" t="s">
        <v>338</v>
      </c>
      <c r="AV54" s="921">
        <v>14</v>
      </c>
      <c r="AW54" s="914"/>
      <c r="AX54" s="914"/>
      <c r="AY54" s="760" t="s">
        <v>809</v>
      </c>
      <c r="AZ54" s="807">
        <v>10</v>
      </c>
      <c r="BA54" s="825">
        <v>8</v>
      </c>
      <c r="BB54" s="1384"/>
      <c r="BD54" s="561" t="str">
        <f t="shared" si="44"/>
        <v>0</v>
      </c>
      <c r="BE54" s="560" t="str">
        <f t="shared" si="45"/>
        <v>0</v>
      </c>
      <c r="BF54" s="714" t="str">
        <f t="shared" si="46"/>
        <v>0</v>
      </c>
      <c r="BG54" s="560" t="str">
        <f t="shared" si="47"/>
        <v>0</v>
      </c>
      <c r="BH54" s="562" t="str">
        <f t="shared" si="14"/>
        <v>0</v>
      </c>
      <c r="BI54" s="561">
        <f t="shared" si="30"/>
        <v>27</v>
      </c>
      <c r="BJ54" s="560" t="str">
        <f t="shared" si="31"/>
        <v>0</v>
      </c>
      <c r="BK54" s="560">
        <f t="shared" si="32"/>
        <v>30</v>
      </c>
      <c r="BL54" s="718" t="str">
        <f t="shared" si="33"/>
        <v>0</v>
      </c>
      <c r="BM54" s="561" t="str">
        <f t="shared" si="34"/>
        <v>0</v>
      </c>
      <c r="BN54" s="560" t="str">
        <f t="shared" si="35"/>
        <v>0</v>
      </c>
      <c r="BO54" s="560">
        <f t="shared" si="36"/>
        <v>30</v>
      </c>
      <c r="BP54" s="560">
        <f t="shared" si="37"/>
        <v>26</v>
      </c>
      <c r="BQ54" s="718">
        <f t="shared" si="38"/>
        <v>26</v>
      </c>
      <c r="BR54" s="561">
        <f t="shared" si="39"/>
        <v>36</v>
      </c>
      <c r="BS54" s="714">
        <f t="shared" si="40"/>
        <v>27</v>
      </c>
      <c r="BT54" s="560">
        <f t="shared" si="41"/>
        <v>29</v>
      </c>
      <c r="BU54" s="714" t="str">
        <f t="shared" si="42"/>
        <v>0</v>
      </c>
      <c r="BV54" s="562">
        <f t="shared" si="43"/>
        <v>27</v>
      </c>
      <c r="BW54" s="550">
        <f t="shared" si="15"/>
        <v>258</v>
      </c>
      <c r="BX54">
        <f t="shared" si="16"/>
        <v>53</v>
      </c>
      <c r="BY54">
        <f t="shared" si="17"/>
        <v>205</v>
      </c>
    </row>
    <row r="55" spans="1:77" ht="108" x14ac:dyDescent="0.45">
      <c r="A55" s="1402"/>
      <c r="B55" s="860">
        <v>9</v>
      </c>
      <c r="C55" s="935"/>
      <c r="D55" s="930"/>
      <c r="E55" s="937"/>
      <c r="F55" s="932"/>
      <c r="G55" s="933" t="s">
        <v>1208</v>
      </c>
      <c r="H55" s="934" t="s">
        <v>1185</v>
      </c>
      <c r="I55" s="937"/>
      <c r="J55" s="932"/>
      <c r="K55" s="935"/>
      <c r="L55" s="930"/>
      <c r="M55" s="855">
        <v>9</v>
      </c>
      <c r="N55" s="1402"/>
      <c r="O55" s="1388"/>
      <c r="P55" s="850">
        <v>9</v>
      </c>
      <c r="Q55" s="784"/>
      <c r="R55" s="784"/>
      <c r="S55" s="892"/>
      <c r="T55" s="892"/>
      <c r="U55" s="892"/>
      <c r="V55" s="892"/>
      <c r="W55" s="784"/>
      <c r="X55" s="784"/>
      <c r="Y55" s="845">
        <v>9</v>
      </c>
      <c r="Z55" s="1388"/>
      <c r="AA55" s="1407"/>
      <c r="AB55" s="840">
        <v>9</v>
      </c>
      <c r="AC55" s="759"/>
      <c r="AD55" s="759"/>
      <c r="AE55" s="903"/>
      <c r="AF55" s="903"/>
      <c r="AG55" s="908" t="s">
        <v>1106</v>
      </c>
      <c r="AH55" s="908">
        <v>20</v>
      </c>
      <c r="AI55" s="903" t="s">
        <v>513</v>
      </c>
      <c r="AJ55" s="903">
        <v>11</v>
      </c>
      <c r="AK55" s="759" t="s">
        <v>209</v>
      </c>
      <c r="AL55" s="759">
        <v>112</v>
      </c>
      <c r="AM55" s="835">
        <v>9</v>
      </c>
      <c r="AN55" s="1407"/>
      <c r="AO55" s="1384"/>
      <c r="AP55" s="830">
        <v>9</v>
      </c>
      <c r="AQ55" s="760" t="s">
        <v>379</v>
      </c>
      <c r="AR55" s="760">
        <v>13</v>
      </c>
      <c r="AS55" s="914" t="s">
        <v>540</v>
      </c>
      <c r="AT55" s="914">
        <v>110</v>
      </c>
      <c r="AU55" s="921" t="s">
        <v>339</v>
      </c>
      <c r="AV55" s="921">
        <v>14</v>
      </c>
      <c r="AW55" s="914" t="s">
        <v>148</v>
      </c>
      <c r="AX55" s="914">
        <v>115</v>
      </c>
      <c r="AY55" s="760" t="s">
        <v>153</v>
      </c>
      <c r="AZ55" s="807" t="s">
        <v>89</v>
      </c>
      <c r="BA55" s="825">
        <v>9</v>
      </c>
      <c r="BB55" s="1384"/>
      <c r="BD55" s="561" t="str">
        <f t="shared" si="44"/>
        <v>0</v>
      </c>
      <c r="BE55" s="560" t="str">
        <f t="shared" si="45"/>
        <v>0</v>
      </c>
      <c r="BF55" s="714">
        <f t="shared" si="46"/>
        <v>30</v>
      </c>
      <c r="BG55" s="560" t="str">
        <f t="shared" si="47"/>
        <v>0</v>
      </c>
      <c r="BH55" s="562" t="str">
        <f t="shared" si="14"/>
        <v>0</v>
      </c>
      <c r="BI55" s="561" t="str">
        <f t="shared" si="30"/>
        <v>0</v>
      </c>
      <c r="BJ55" s="560" t="str">
        <f t="shared" si="31"/>
        <v>0</v>
      </c>
      <c r="BK55" s="560" t="str">
        <f t="shared" si="32"/>
        <v>0</v>
      </c>
      <c r="BL55" s="718" t="str">
        <f t="shared" si="33"/>
        <v>0</v>
      </c>
      <c r="BM55" s="561" t="str">
        <f t="shared" si="34"/>
        <v>0</v>
      </c>
      <c r="BN55" s="560" t="str">
        <f t="shared" si="35"/>
        <v>0</v>
      </c>
      <c r="BO55" s="560">
        <f t="shared" si="36"/>
        <v>30</v>
      </c>
      <c r="BP55" s="560">
        <f t="shared" si="37"/>
        <v>26</v>
      </c>
      <c r="BQ55" s="718">
        <f t="shared" si="38"/>
        <v>26</v>
      </c>
      <c r="BR55" s="561">
        <f t="shared" si="39"/>
        <v>36</v>
      </c>
      <c r="BS55" s="714">
        <f t="shared" si="40"/>
        <v>27</v>
      </c>
      <c r="BT55" s="560">
        <f t="shared" si="41"/>
        <v>29</v>
      </c>
      <c r="BU55" s="714">
        <f t="shared" si="42"/>
        <v>30</v>
      </c>
      <c r="BV55" s="562">
        <f t="shared" si="43"/>
        <v>27</v>
      </c>
      <c r="BW55" s="550">
        <f t="shared" si="15"/>
        <v>261</v>
      </c>
      <c r="BX55">
        <f t="shared" si="16"/>
        <v>113</v>
      </c>
      <c r="BY55">
        <f t="shared" si="17"/>
        <v>148</v>
      </c>
    </row>
    <row r="56" spans="1:77" ht="52.2" x14ac:dyDescent="0.45">
      <c r="A56" s="1402"/>
      <c r="B56" s="860">
        <v>10</v>
      </c>
      <c r="C56" s="781"/>
      <c r="D56" s="783"/>
      <c r="E56" s="879"/>
      <c r="F56" s="878"/>
      <c r="G56" s="867"/>
      <c r="H56" s="865"/>
      <c r="I56" s="879"/>
      <c r="J56" s="878"/>
      <c r="K56" s="781"/>
      <c r="L56" s="783"/>
      <c r="M56" s="855">
        <v>10</v>
      </c>
      <c r="N56" s="1402"/>
      <c r="O56" s="1388"/>
      <c r="P56" s="850">
        <v>10</v>
      </c>
      <c r="Q56" s="784"/>
      <c r="R56" s="784"/>
      <c r="S56" s="892"/>
      <c r="T56" s="892"/>
      <c r="U56" s="892"/>
      <c r="V56" s="892"/>
      <c r="W56" s="784"/>
      <c r="X56" s="784"/>
      <c r="Y56" s="845">
        <v>10</v>
      </c>
      <c r="Z56" s="1388"/>
      <c r="AA56" s="1407"/>
      <c r="AB56" s="840">
        <v>10</v>
      </c>
      <c r="AC56" s="759"/>
      <c r="AD56" s="759"/>
      <c r="AE56" s="903"/>
      <c r="AF56" s="903"/>
      <c r="AG56" s="908" t="s">
        <v>355</v>
      </c>
      <c r="AH56" s="908">
        <v>20</v>
      </c>
      <c r="AI56" s="903" t="s">
        <v>514</v>
      </c>
      <c r="AJ56" s="903">
        <v>11</v>
      </c>
      <c r="AK56" s="759" t="s">
        <v>1112</v>
      </c>
      <c r="AL56" s="759">
        <v>112</v>
      </c>
      <c r="AM56" s="835">
        <v>10</v>
      </c>
      <c r="AN56" s="1407"/>
      <c r="AO56" s="1384"/>
      <c r="AP56" s="830">
        <v>10</v>
      </c>
      <c r="AQ56" s="760" t="s">
        <v>221</v>
      </c>
      <c r="AR56" s="760">
        <v>13</v>
      </c>
      <c r="AS56" s="914" t="s">
        <v>218</v>
      </c>
      <c r="AT56" s="914">
        <v>110</v>
      </c>
      <c r="AU56" s="968" t="s">
        <v>1271</v>
      </c>
      <c r="AV56" s="969">
        <v>14</v>
      </c>
      <c r="AW56" s="914" t="s">
        <v>540</v>
      </c>
      <c r="AX56" s="914">
        <v>115</v>
      </c>
      <c r="AY56" s="760" t="s">
        <v>412</v>
      </c>
      <c r="AZ56" s="807" t="s">
        <v>1170</v>
      </c>
      <c r="BA56" s="825">
        <v>10</v>
      </c>
      <c r="BB56" s="1384"/>
      <c r="BD56" s="561" t="str">
        <f t="shared" si="44"/>
        <v>0</v>
      </c>
      <c r="BE56" s="560" t="str">
        <f t="shared" si="45"/>
        <v>0</v>
      </c>
      <c r="BF56" s="714" t="str">
        <f t="shared" si="46"/>
        <v>0</v>
      </c>
      <c r="BG56" s="560" t="str">
        <f t="shared" si="47"/>
        <v>0</v>
      </c>
      <c r="BH56" s="562" t="str">
        <f t="shared" si="14"/>
        <v>0</v>
      </c>
      <c r="BI56" s="561" t="str">
        <f t="shared" si="30"/>
        <v>0</v>
      </c>
      <c r="BJ56" s="560" t="str">
        <f t="shared" si="31"/>
        <v>0</v>
      </c>
      <c r="BK56" s="560" t="str">
        <f t="shared" si="32"/>
        <v>0</v>
      </c>
      <c r="BL56" s="718" t="str">
        <f t="shared" si="33"/>
        <v>0</v>
      </c>
      <c r="BM56" s="561" t="str">
        <f t="shared" si="34"/>
        <v>0</v>
      </c>
      <c r="BN56" s="560" t="str">
        <f t="shared" si="35"/>
        <v>0</v>
      </c>
      <c r="BO56" s="560">
        <f t="shared" si="36"/>
        <v>30</v>
      </c>
      <c r="BP56" s="560">
        <f t="shared" si="37"/>
        <v>26</v>
      </c>
      <c r="BQ56" s="718">
        <f t="shared" si="38"/>
        <v>26</v>
      </c>
      <c r="BR56" s="561">
        <f t="shared" si="39"/>
        <v>36</v>
      </c>
      <c r="BS56" s="714">
        <f t="shared" si="40"/>
        <v>27</v>
      </c>
      <c r="BT56" s="560">
        <f t="shared" si="41"/>
        <v>29</v>
      </c>
      <c r="BU56" s="714">
        <f t="shared" si="42"/>
        <v>30</v>
      </c>
      <c r="BV56" s="562">
        <f t="shared" si="43"/>
        <v>27</v>
      </c>
      <c r="BW56" s="550">
        <f t="shared" si="15"/>
        <v>231</v>
      </c>
      <c r="BX56">
        <f t="shared" si="16"/>
        <v>83</v>
      </c>
      <c r="BY56">
        <f t="shared" si="17"/>
        <v>148</v>
      </c>
    </row>
    <row r="57" spans="1:77" ht="36" x14ac:dyDescent="0.45">
      <c r="A57" s="1402"/>
      <c r="B57" s="860">
        <v>11</v>
      </c>
      <c r="C57" s="781"/>
      <c r="D57" s="783"/>
      <c r="E57" s="879"/>
      <c r="F57" s="878"/>
      <c r="G57" s="867"/>
      <c r="H57" s="865"/>
      <c r="I57" s="879"/>
      <c r="J57" s="878"/>
      <c r="K57" s="781"/>
      <c r="L57" s="783"/>
      <c r="M57" s="855">
        <v>11</v>
      </c>
      <c r="N57" s="1402"/>
      <c r="O57" s="1388"/>
      <c r="P57" s="850">
        <v>11</v>
      </c>
      <c r="Q57" s="792"/>
      <c r="R57" s="792"/>
      <c r="S57" s="895"/>
      <c r="T57" s="895"/>
      <c r="U57" s="895"/>
      <c r="V57" s="895"/>
      <c r="W57" s="784"/>
      <c r="X57" s="792"/>
      <c r="Y57" s="845">
        <v>11</v>
      </c>
      <c r="Z57" s="1388"/>
      <c r="AA57" s="1407"/>
      <c r="AB57" s="840">
        <v>11</v>
      </c>
      <c r="AC57" s="759"/>
      <c r="AD57" s="759"/>
      <c r="AE57" s="903"/>
      <c r="AF57" s="903"/>
      <c r="AG57" s="908"/>
      <c r="AH57" s="908"/>
      <c r="AI57" s="903"/>
      <c r="AJ57" s="903"/>
      <c r="AK57" s="759"/>
      <c r="AL57" s="798"/>
      <c r="AM57" s="835">
        <v>11</v>
      </c>
      <c r="AN57" s="1407"/>
      <c r="AO57" s="1384"/>
      <c r="AP57" s="830">
        <v>11</v>
      </c>
      <c r="AQ57" s="966" t="s">
        <v>1267</v>
      </c>
      <c r="AR57" s="998">
        <v>13</v>
      </c>
      <c r="AS57" s="914" t="s">
        <v>462</v>
      </c>
      <c r="AT57" s="914">
        <v>110</v>
      </c>
      <c r="AU57" s="968" t="s">
        <v>1272</v>
      </c>
      <c r="AV57" s="969">
        <v>14</v>
      </c>
      <c r="AW57" s="914" t="s">
        <v>151</v>
      </c>
      <c r="AX57" s="914">
        <v>115</v>
      </c>
      <c r="AY57" s="966" t="s">
        <v>1273</v>
      </c>
      <c r="AZ57" s="807">
        <v>10</v>
      </c>
      <c r="BA57" s="825">
        <v>11</v>
      </c>
      <c r="BB57" s="1384"/>
      <c r="BD57" s="561" t="str">
        <f t="shared" si="44"/>
        <v>0</v>
      </c>
      <c r="BE57" s="560" t="str">
        <f t="shared" si="45"/>
        <v>0</v>
      </c>
      <c r="BF57" s="714" t="str">
        <f t="shared" si="46"/>
        <v>0</v>
      </c>
      <c r="BG57" s="560" t="str">
        <f t="shared" si="47"/>
        <v>0</v>
      </c>
      <c r="BH57" s="562" t="str">
        <f t="shared" si="14"/>
        <v>0</v>
      </c>
      <c r="BI57" s="561" t="str">
        <f t="shared" si="30"/>
        <v>0</v>
      </c>
      <c r="BJ57" s="560" t="str">
        <f t="shared" si="31"/>
        <v>0</v>
      </c>
      <c r="BK57" s="560" t="str">
        <f t="shared" si="32"/>
        <v>0</v>
      </c>
      <c r="BL57" s="718" t="str">
        <f t="shared" si="33"/>
        <v>0</v>
      </c>
      <c r="BM57" s="561" t="str">
        <f t="shared" si="34"/>
        <v>0</v>
      </c>
      <c r="BN57" s="560" t="str">
        <f t="shared" si="35"/>
        <v>0</v>
      </c>
      <c r="BO57" s="560" t="str">
        <f t="shared" si="36"/>
        <v>0</v>
      </c>
      <c r="BP57" s="560" t="str">
        <f t="shared" si="37"/>
        <v>0</v>
      </c>
      <c r="BQ57" s="718" t="str">
        <f t="shared" si="38"/>
        <v>0</v>
      </c>
      <c r="BR57" s="561">
        <f t="shared" si="39"/>
        <v>36</v>
      </c>
      <c r="BS57" s="714">
        <f t="shared" si="40"/>
        <v>27</v>
      </c>
      <c r="BT57" s="560">
        <f t="shared" si="41"/>
        <v>29</v>
      </c>
      <c r="BU57" s="714">
        <f t="shared" si="42"/>
        <v>30</v>
      </c>
      <c r="BV57" s="562">
        <f t="shared" si="43"/>
        <v>27</v>
      </c>
      <c r="BW57" s="550">
        <f t="shared" si="15"/>
        <v>149</v>
      </c>
      <c r="BX57">
        <f t="shared" si="16"/>
        <v>57</v>
      </c>
      <c r="BY57">
        <f t="shared" si="17"/>
        <v>92</v>
      </c>
    </row>
    <row r="58" spans="1:77" ht="36" x14ac:dyDescent="0.45">
      <c r="A58" s="1402"/>
      <c r="B58" s="860">
        <v>12</v>
      </c>
      <c r="C58" s="781"/>
      <c r="D58" s="783"/>
      <c r="E58" s="879"/>
      <c r="F58" s="878"/>
      <c r="G58" s="867"/>
      <c r="H58" s="865"/>
      <c r="I58" s="879"/>
      <c r="J58" s="878"/>
      <c r="K58" s="781"/>
      <c r="L58" s="783"/>
      <c r="M58" s="855">
        <v>12</v>
      </c>
      <c r="N58" s="1402"/>
      <c r="O58" s="1388"/>
      <c r="P58" s="850">
        <v>12</v>
      </c>
      <c r="Q58" s="792"/>
      <c r="R58" s="792"/>
      <c r="S58" s="895"/>
      <c r="T58" s="895"/>
      <c r="U58" s="895"/>
      <c r="V58" s="895"/>
      <c r="W58" s="784"/>
      <c r="X58" s="792"/>
      <c r="Y58" s="845">
        <v>12</v>
      </c>
      <c r="Z58" s="1388"/>
      <c r="AA58" s="1407"/>
      <c r="AB58" s="840">
        <v>12</v>
      </c>
      <c r="AC58" s="759"/>
      <c r="AD58" s="759"/>
      <c r="AE58" s="903"/>
      <c r="AF58" s="903"/>
      <c r="AG58" s="908"/>
      <c r="AH58" s="908"/>
      <c r="AI58" s="903"/>
      <c r="AJ58" s="903"/>
      <c r="AK58" s="759"/>
      <c r="AL58" s="798"/>
      <c r="AM58" s="835">
        <v>12</v>
      </c>
      <c r="AN58" s="1407"/>
      <c r="AO58" s="1384"/>
      <c r="AP58" s="830">
        <v>12</v>
      </c>
      <c r="AQ58" s="966" t="s">
        <v>1268</v>
      </c>
      <c r="AR58" s="994">
        <v>13</v>
      </c>
      <c r="AS58" s="914" t="s">
        <v>753</v>
      </c>
      <c r="AT58" s="914">
        <v>110</v>
      </c>
      <c r="AU58" s="969"/>
      <c r="AV58" s="969"/>
      <c r="AW58" s="914" t="s">
        <v>145</v>
      </c>
      <c r="AX58" s="914">
        <v>115</v>
      </c>
      <c r="AY58" s="994"/>
      <c r="AZ58" s="807"/>
      <c r="BA58" s="825">
        <v>12</v>
      </c>
      <c r="BB58" s="1384"/>
      <c r="BD58" s="561" t="str">
        <f t="shared" si="44"/>
        <v>0</v>
      </c>
      <c r="BE58" s="560" t="str">
        <f t="shared" si="45"/>
        <v>0</v>
      </c>
      <c r="BF58" s="714" t="str">
        <f t="shared" si="46"/>
        <v>0</v>
      </c>
      <c r="BG58" s="560" t="str">
        <f t="shared" si="47"/>
        <v>0</v>
      </c>
      <c r="BH58" s="562" t="str">
        <f t="shared" si="14"/>
        <v>0</v>
      </c>
      <c r="BI58" s="561" t="str">
        <f t="shared" si="30"/>
        <v>0</v>
      </c>
      <c r="BJ58" s="560" t="str">
        <f t="shared" si="31"/>
        <v>0</v>
      </c>
      <c r="BK58" s="560" t="str">
        <f t="shared" si="32"/>
        <v>0</v>
      </c>
      <c r="BL58" s="718" t="str">
        <f t="shared" si="33"/>
        <v>0</v>
      </c>
      <c r="BM58" s="561" t="str">
        <f t="shared" si="34"/>
        <v>0</v>
      </c>
      <c r="BN58" s="560" t="str">
        <f t="shared" si="35"/>
        <v>0</v>
      </c>
      <c r="BO58" s="560" t="str">
        <f t="shared" si="36"/>
        <v>0</v>
      </c>
      <c r="BP58" s="560" t="str">
        <f t="shared" si="37"/>
        <v>0</v>
      </c>
      <c r="BQ58" s="718" t="str">
        <f t="shared" si="38"/>
        <v>0</v>
      </c>
      <c r="BR58" s="561">
        <f t="shared" si="39"/>
        <v>36</v>
      </c>
      <c r="BS58" s="714">
        <f t="shared" si="40"/>
        <v>27</v>
      </c>
      <c r="BT58" s="560" t="str">
        <f t="shared" si="41"/>
        <v>0</v>
      </c>
      <c r="BU58" s="714">
        <f t="shared" si="42"/>
        <v>30</v>
      </c>
      <c r="BV58" s="562" t="str">
        <f t="shared" si="43"/>
        <v>0</v>
      </c>
      <c r="BW58" s="550">
        <f t="shared" si="15"/>
        <v>93</v>
      </c>
      <c r="BX58">
        <f t="shared" si="16"/>
        <v>57</v>
      </c>
      <c r="BY58">
        <f t="shared" si="17"/>
        <v>36</v>
      </c>
    </row>
    <row r="59" spans="1:77" ht="36.6" thickBot="1" x14ac:dyDescent="0.5">
      <c r="A59" s="1402"/>
      <c r="B59" s="860"/>
      <c r="C59" s="808"/>
      <c r="D59" s="809"/>
      <c r="E59" s="884"/>
      <c r="F59" s="885"/>
      <c r="G59" s="872"/>
      <c r="H59" s="873"/>
      <c r="I59" s="884"/>
      <c r="J59" s="885"/>
      <c r="K59" s="808"/>
      <c r="L59" s="809"/>
      <c r="M59" s="855"/>
      <c r="N59" s="1402"/>
      <c r="O59" s="1388"/>
      <c r="P59" s="850"/>
      <c r="Q59" s="792"/>
      <c r="R59" s="792"/>
      <c r="S59" s="895"/>
      <c r="T59" s="895"/>
      <c r="U59" s="895"/>
      <c r="V59" s="895"/>
      <c r="W59" s="792"/>
      <c r="X59" s="792"/>
      <c r="Y59" s="845"/>
      <c r="Z59" s="1388"/>
      <c r="AA59" s="1407"/>
      <c r="AB59" s="840"/>
      <c r="AC59" s="798"/>
      <c r="AD59" s="798"/>
      <c r="AE59" s="906"/>
      <c r="AF59" s="906"/>
      <c r="AG59" s="970"/>
      <c r="AH59" s="970"/>
      <c r="AI59" s="906"/>
      <c r="AJ59" s="906"/>
      <c r="AK59" s="798"/>
      <c r="AL59" s="798"/>
      <c r="AM59" s="835"/>
      <c r="AN59" s="1407"/>
      <c r="AO59" s="1384"/>
      <c r="AP59" s="830"/>
      <c r="AQ59" s="966" t="s">
        <v>1269</v>
      </c>
      <c r="AR59" s="997" t="s">
        <v>1280</v>
      </c>
      <c r="AS59" s="978" t="s">
        <v>1269</v>
      </c>
      <c r="AT59" s="971" t="s">
        <v>1280</v>
      </c>
      <c r="AU59" s="999" t="s">
        <v>1269</v>
      </c>
      <c r="AV59" s="1000" t="s">
        <v>1280</v>
      </c>
      <c r="AW59" s="914" t="s">
        <v>150</v>
      </c>
      <c r="AX59" s="915">
        <v>115</v>
      </c>
      <c r="AY59" s="966" t="s">
        <v>1269</v>
      </c>
      <c r="AZ59" s="807" t="s">
        <v>1280</v>
      </c>
      <c r="BA59" s="825"/>
      <c r="BB59" s="1384"/>
      <c r="BD59" s="972"/>
      <c r="BE59" s="973"/>
      <c r="BF59" s="974"/>
      <c r="BG59" s="973"/>
      <c r="BH59" s="975"/>
      <c r="BI59" s="972"/>
      <c r="BJ59" s="973"/>
      <c r="BK59" s="973"/>
      <c r="BL59" s="976"/>
      <c r="BM59" s="972"/>
      <c r="BN59" s="973"/>
      <c r="BO59" s="973"/>
      <c r="BP59" s="973"/>
      <c r="BQ59" s="976"/>
      <c r="BR59" s="972"/>
      <c r="BS59" s="974"/>
      <c r="BT59" s="973"/>
      <c r="BU59" s="974"/>
      <c r="BV59" s="975"/>
      <c r="BW59" s="977"/>
    </row>
    <row r="60" spans="1:77" ht="36.6" thickBot="1" x14ac:dyDescent="0.5">
      <c r="A60" s="1403"/>
      <c r="B60" s="860">
        <v>13</v>
      </c>
      <c r="C60" s="795"/>
      <c r="D60" s="796"/>
      <c r="E60" s="880"/>
      <c r="F60" s="881"/>
      <c r="G60" s="868"/>
      <c r="H60" s="869"/>
      <c r="I60" s="880"/>
      <c r="J60" s="881"/>
      <c r="K60" s="795"/>
      <c r="L60" s="796"/>
      <c r="M60" s="855">
        <v>13</v>
      </c>
      <c r="N60" s="1403"/>
      <c r="O60" s="1389"/>
      <c r="P60" s="850">
        <v>13</v>
      </c>
      <c r="Q60" s="797"/>
      <c r="R60" s="797"/>
      <c r="S60" s="899"/>
      <c r="T60" s="899"/>
      <c r="U60" s="899"/>
      <c r="V60" s="899"/>
      <c r="W60" s="797"/>
      <c r="X60" s="797"/>
      <c r="Y60" s="845">
        <v>13</v>
      </c>
      <c r="Z60" s="1389"/>
      <c r="AA60" s="1408"/>
      <c r="AB60" s="840">
        <v>13</v>
      </c>
      <c r="AC60" s="810"/>
      <c r="AD60" s="799"/>
      <c r="AE60" s="906"/>
      <c r="AF60" s="904"/>
      <c r="AG60" s="910"/>
      <c r="AH60" s="910"/>
      <c r="AI60" s="904"/>
      <c r="AJ60" s="904"/>
      <c r="AK60" s="799"/>
      <c r="AL60" s="799"/>
      <c r="AM60" s="835">
        <v>13</v>
      </c>
      <c r="AN60" s="1408"/>
      <c r="AO60" s="1385"/>
      <c r="AP60" s="830">
        <v>13</v>
      </c>
      <c r="AQ60" s="760"/>
      <c r="AR60" s="761"/>
      <c r="AS60" s="914"/>
      <c r="AT60" s="915"/>
      <c r="AU60" s="922"/>
      <c r="AV60" s="922"/>
      <c r="AW60" s="978" t="s">
        <v>1266</v>
      </c>
      <c r="AX60" s="996">
        <v>115</v>
      </c>
      <c r="AY60" s="761"/>
      <c r="AZ60" s="761"/>
      <c r="BA60" s="825">
        <v>13</v>
      </c>
      <c r="BB60" s="1385"/>
      <c r="BD60" s="563" t="str">
        <f t="shared" si="44"/>
        <v>0</v>
      </c>
      <c r="BE60" s="564" t="str">
        <f t="shared" si="45"/>
        <v>0</v>
      </c>
      <c r="BF60" s="715" t="str">
        <f t="shared" si="46"/>
        <v>0</v>
      </c>
      <c r="BG60" s="564" t="str">
        <f t="shared" si="47"/>
        <v>0</v>
      </c>
      <c r="BH60" s="565" t="str">
        <f t="shared" si="14"/>
        <v>0</v>
      </c>
      <c r="BI60" s="563" t="str">
        <f t="shared" si="30"/>
        <v>0</v>
      </c>
      <c r="BJ60" s="564" t="str">
        <f t="shared" si="31"/>
        <v>0</v>
      </c>
      <c r="BK60" s="564" t="str">
        <f t="shared" si="32"/>
        <v>0</v>
      </c>
      <c r="BL60" s="719" t="str">
        <f t="shared" si="33"/>
        <v>0</v>
      </c>
      <c r="BM60" s="563" t="str">
        <f t="shared" si="34"/>
        <v>0</v>
      </c>
      <c r="BN60" s="564" t="str">
        <f t="shared" si="35"/>
        <v>0</v>
      </c>
      <c r="BO60" s="564" t="str">
        <f t="shared" si="36"/>
        <v>0</v>
      </c>
      <c r="BP60" s="564" t="str">
        <f t="shared" si="37"/>
        <v>0</v>
      </c>
      <c r="BQ60" s="719" t="str">
        <f t="shared" si="38"/>
        <v>0</v>
      </c>
      <c r="BR60" s="563" t="str">
        <f t="shared" si="39"/>
        <v>0</v>
      </c>
      <c r="BS60" s="715" t="str">
        <f t="shared" si="40"/>
        <v>0</v>
      </c>
      <c r="BT60" s="564" t="str">
        <f t="shared" si="41"/>
        <v>0</v>
      </c>
      <c r="BU60" s="715">
        <f t="shared" si="42"/>
        <v>30</v>
      </c>
      <c r="BV60" s="565" t="str">
        <f t="shared" si="43"/>
        <v>0</v>
      </c>
      <c r="BW60" s="556">
        <f t="shared" si="15"/>
        <v>30</v>
      </c>
      <c r="BX60">
        <f t="shared" si="16"/>
        <v>30</v>
      </c>
      <c r="BY60">
        <f t="shared" si="17"/>
        <v>0</v>
      </c>
    </row>
    <row r="61" spans="1:77" ht="35.4" thickTop="1" x14ac:dyDescent="0.45">
      <c r="A61" s="1394" t="s">
        <v>3</v>
      </c>
      <c r="B61" s="858">
        <v>1</v>
      </c>
      <c r="C61" s="811" t="s">
        <v>520</v>
      </c>
      <c r="D61" s="1027">
        <v>26</v>
      </c>
      <c r="E61" s="882" t="s">
        <v>523</v>
      </c>
      <c r="F61" s="882">
        <v>24</v>
      </c>
      <c r="G61" s="870" t="s">
        <v>525</v>
      </c>
      <c r="H61" s="865">
        <v>114</v>
      </c>
      <c r="I61" s="882" t="s">
        <v>527</v>
      </c>
      <c r="J61" s="883">
        <v>29</v>
      </c>
      <c r="K61" s="800" t="s">
        <v>787</v>
      </c>
      <c r="L61" s="801">
        <v>12</v>
      </c>
      <c r="M61" s="853">
        <v>1</v>
      </c>
      <c r="N61" s="1394" t="s">
        <v>3</v>
      </c>
      <c r="O61" s="1390" t="s">
        <v>3</v>
      </c>
      <c r="P61" s="848">
        <v>1</v>
      </c>
      <c r="Q61" s="806" t="s">
        <v>382</v>
      </c>
      <c r="R61" s="802">
        <v>28</v>
      </c>
      <c r="S61" s="898" t="s">
        <v>384</v>
      </c>
      <c r="T61" s="898">
        <v>21</v>
      </c>
      <c r="U61" s="892" t="s">
        <v>362</v>
      </c>
      <c r="V61" s="892">
        <v>22</v>
      </c>
      <c r="W61" s="784" t="s">
        <v>516</v>
      </c>
      <c r="X61" s="802">
        <v>113</v>
      </c>
      <c r="Y61" s="843">
        <v>1</v>
      </c>
      <c r="Z61" s="1390" t="s">
        <v>3</v>
      </c>
      <c r="AA61" s="1406" t="s">
        <v>3</v>
      </c>
      <c r="AB61" s="838">
        <v>1</v>
      </c>
      <c r="AC61" s="759" t="s">
        <v>341</v>
      </c>
      <c r="AD61" s="759">
        <v>25</v>
      </c>
      <c r="AE61" s="905" t="s">
        <v>347</v>
      </c>
      <c r="AF61" s="903">
        <v>23</v>
      </c>
      <c r="AG61" s="911"/>
      <c r="AH61" s="911"/>
      <c r="AI61" s="905"/>
      <c r="AJ61" s="905"/>
      <c r="AK61" s="803"/>
      <c r="AL61" s="803"/>
      <c r="AM61" s="833">
        <v>1</v>
      </c>
      <c r="AN61" s="1409" t="s">
        <v>3</v>
      </c>
      <c r="AO61" s="1383" t="s">
        <v>3</v>
      </c>
      <c r="AP61" s="828">
        <v>1</v>
      </c>
      <c r="AQ61" s="804"/>
      <c r="AR61" s="804"/>
      <c r="AS61" s="916"/>
      <c r="AT61" s="916"/>
      <c r="AU61" s="923"/>
      <c r="AV61" s="923"/>
      <c r="AW61" s="916"/>
      <c r="AX61" s="916"/>
      <c r="AY61" s="804"/>
      <c r="AZ61" s="804"/>
      <c r="BA61" s="823">
        <v>1</v>
      </c>
      <c r="BB61" s="1378" t="s">
        <v>3</v>
      </c>
      <c r="BD61" s="557">
        <f t="shared" ref="BD61:BD73" si="48">IF(C61=0,"0",$C$2)</f>
        <v>30</v>
      </c>
      <c r="BE61" s="558">
        <f t="shared" ref="BE61:BE73" si="49">IF(E61=0,"0",$E$2)</f>
        <v>30</v>
      </c>
      <c r="BF61" s="713">
        <f t="shared" ref="BF61:BF73" si="50">IF(G61=0,"0",$G$2)</f>
        <v>30</v>
      </c>
      <c r="BG61" s="558">
        <f t="shared" ref="BG61:BG73" si="51">IF(I61=0,"0",$I$2)</f>
        <v>30</v>
      </c>
      <c r="BH61" s="559">
        <f t="shared" si="14"/>
        <v>30</v>
      </c>
      <c r="BI61" s="557">
        <f t="shared" si="30"/>
        <v>27</v>
      </c>
      <c r="BJ61" s="558">
        <f t="shared" si="31"/>
        <v>26</v>
      </c>
      <c r="BK61" s="558">
        <f t="shared" si="32"/>
        <v>30</v>
      </c>
      <c r="BL61" s="717">
        <f t="shared" si="33"/>
        <v>28</v>
      </c>
      <c r="BM61" s="557">
        <f t="shared" si="34"/>
        <v>28</v>
      </c>
      <c r="BN61" s="558">
        <f t="shared" si="35"/>
        <v>29</v>
      </c>
      <c r="BO61" s="558" t="str">
        <f t="shared" si="36"/>
        <v>0</v>
      </c>
      <c r="BP61" s="558" t="str">
        <f t="shared" si="37"/>
        <v>0</v>
      </c>
      <c r="BQ61" s="717" t="str">
        <f t="shared" si="38"/>
        <v>0</v>
      </c>
      <c r="BR61" s="557" t="str">
        <f t="shared" si="39"/>
        <v>0</v>
      </c>
      <c r="BS61" s="713" t="str">
        <f t="shared" si="40"/>
        <v>0</v>
      </c>
      <c r="BT61" s="558" t="str">
        <f t="shared" si="41"/>
        <v>0</v>
      </c>
      <c r="BU61" s="713" t="str">
        <f t="shared" si="42"/>
        <v>0</v>
      </c>
      <c r="BV61" s="559" t="str">
        <f t="shared" si="43"/>
        <v>0</v>
      </c>
      <c r="BW61" s="551">
        <f t="shared" si="15"/>
        <v>318</v>
      </c>
      <c r="BX61">
        <f t="shared" si="16"/>
        <v>58</v>
      </c>
      <c r="BY61">
        <f t="shared" si="17"/>
        <v>260</v>
      </c>
    </row>
    <row r="62" spans="1:77" ht="34.799999999999997" x14ac:dyDescent="0.45">
      <c r="A62" s="1395"/>
      <c r="B62" s="859">
        <v>2</v>
      </c>
      <c r="C62" s="782" t="s">
        <v>519</v>
      </c>
      <c r="D62" s="805">
        <v>26</v>
      </c>
      <c r="E62" s="877" t="s">
        <v>522</v>
      </c>
      <c r="F62" s="877">
        <v>24</v>
      </c>
      <c r="G62" s="864" t="s">
        <v>524</v>
      </c>
      <c r="H62" s="865">
        <v>114</v>
      </c>
      <c r="I62" s="877" t="s">
        <v>526</v>
      </c>
      <c r="J62" s="878">
        <v>29</v>
      </c>
      <c r="K62" s="782" t="s">
        <v>786</v>
      </c>
      <c r="L62" s="783">
        <v>12</v>
      </c>
      <c r="M62" s="854">
        <v>2</v>
      </c>
      <c r="N62" s="1395"/>
      <c r="O62" s="1391"/>
      <c r="P62" s="849">
        <v>2</v>
      </c>
      <c r="Q62" s="784" t="s">
        <v>554</v>
      </c>
      <c r="R62" s="806" t="s">
        <v>1168</v>
      </c>
      <c r="S62" s="892" t="s">
        <v>383</v>
      </c>
      <c r="T62" s="892">
        <v>21</v>
      </c>
      <c r="U62" s="892" t="s">
        <v>363</v>
      </c>
      <c r="V62" s="892">
        <v>22</v>
      </c>
      <c r="W62" s="784" t="s">
        <v>461</v>
      </c>
      <c r="X62" s="784">
        <v>113</v>
      </c>
      <c r="Y62" s="844">
        <v>2</v>
      </c>
      <c r="Z62" s="1391"/>
      <c r="AA62" s="1407"/>
      <c r="AB62" s="839">
        <v>2</v>
      </c>
      <c r="AC62" s="759" t="s">
        <v>342</v>
      </c>
      <c r="AD62" s="759">
        <v>25</v>
      </c>
      <c r="AE62" s="903" t="s">
        <v>345</v>
      </c>
      <c r="AF62" s="903">
        <v>23</v>
      </c>
      <c r="AG62" s="908"/>
      <c r="AH62" s="908"/>
      <c r="AI62" s="903"/>
      <c r="AJ62" s="903"/>
      <c r="AK62" s="759"/>
      <c r="AL62" s="759"/>
      <c r="AM62" s="834">
        <v>2</v>
      </c>
      <c r="AN62" s="1410"/>
      <c r="AO62" s="1384"/>
      <c r="AP62" s="829">
        <v>2</v>
      </c>
      <c r="AQ62" s="760"/>
      <c r="AR62" s="760"/>
      <c r="AS62" s="914"/>
      <c r="AT62" s="914"/>
      <c r="AU62" s="921"/>
      <c r="AV62" s="921"/>
      <c r="AW62" s="914"/>
      <c r="AX62" s="914"/>
      <c r="AY62" s="760"/>
      <c r="AZ62" s="760"/>
      <c r="BA62" s="824">
        <v>2</v>
      </c>
      <c r="BB62" s="1379"/>
      <c r="BD62" s="561">
        <f t="shared" si="48"/>
        <v>30</v>
      </c>
      <c r="BE62" s="560">
        <f t="shared" si="49"/>
        <v>30</v>
      </c>
      <c r="BF62" s="714">
        <f t="shared" si="50"/>
        <v>30</v>
      </c>
      <c r="BG62" s="560">
        <f t="shared" si="51"/>
        <v>30</v>
      </c>
      <c r="BH62" s="562">
        <f t="shared" si="14"/>
        <v>30</v>
      </c>
      <c r="BI62" s="561">
        <f t="shared" si="30"/>
        <v>27</v>
      </c>
      <c r="BJ62" s="560">
        <f t="shared" si="31"/>
        <v>26</v>
      </c>
      <c r="BK62" s="560">
        <f t="shared" si="32"/>
        <v>30</v>
      </c>
      <c r="BL62" s="718">
        <f t="shared" si="33"/>
        <v>28</v>
      </c>
      <c r="BM62" s="561">
        <f t="shared" si="34"/>
        <v>28</v>
      </c>
      <c r="BN62" s="560">
        <f t="shared" si="35"/>
        <v>29</v>
      </c>
      <c r="BO62" s="560" t="str">
        <f t="shared" si="36"/>
        <v>0</v>
      </c>
      <c r="BP62" s="560" t="str">
        <f t="shared" si="37"/>
        <v>0</v>
      </c>
      <c r="BQ62" s="718" t="str">
        <f t="shared" si="38"/>
        <v>0</v>
      </c>
      <c r="BR62" s="561" t="str">
        <f t="shared" si="39"/>
        <v>0</v>
      </c>
      <c r="BS62" s="714" t="str">
        <f t="shared" si="40"/>
        <v>0</v>
      </c>
      <c r="BT62" s="560" t="str">
        <f t="shared" si="41"/>
        <v>0</v>
      </c>
      <c r="BU62" s="714" t="str">
        <f t="shared" si="42"/>
        <v>0</v>
      </c>
      <c r="BV62" s="562" t="str">
        <f t="shared" si="43"/>
        <v>0</v>
      </c>
      <c r="BW62" s="550">
        <f t="shared" si="15"/>
        <v>318</v>
      </c>
      <c r="BX62">
        <f t="shared" si="16"/>
        <v>58</v>
      </c>
      <c r="BY62">
        <f t="shared" si="17"/>
        <v>260</v>
      </c>
    </row>
    <row r="63" spans="1:77" ht="34.799999999999997" x14ac:dyDescent="0.45">
      <c r="A63" s="1395"/>
      <c r="B63" s="859">
        <v>3</v>
      </c>
      <c r="C63" s="782" t="s">
        <v>528</v>
      </c>
      <c r="D63" s="805">
        <v>26</v>
      </c>
      <c r="E63" s="877" t="s">
        <v>529</v>
      </c>
      <c r="F63" s="877">
        <v>24</v>
      </c>
      <c r="G63" s="864" t="s">
        <v>530</v>
      </c>
      <c r="H63" s="864">
        <v>114</v>
      </c>
      <c r="I63" s="877" t="s">
        <v>207</v>
      </c>
      <c r="J63" s="878" t="s">
        <v>89</v>
      </c>
      <c r="K63" s="782" t="s">
        <v>789</v>
      </c>
      <c r="L63" s="783">
        <v>12</v>
      </c>
      <c r="M63" s="854">
        <v>3</v>
      </c>
      <c r="N63" s="1395"/>
      <c r="O63" s="1391"/>
      <c r="P63" s="849">
        <v>3</v>
      </c>
      <c r="Q63" s="784" t="s">
        <v>381</v>
      </c>
      <c r="R63" s="806">
        <v>28</v>
      </c>
      <c r="S63" s="892" t="s">
        <v>155</v>
      </c>
      <c r="T63" s="892">
        <v>21</v>
      </c>
      <c r="U63" s="892" t="s">
        <v>462</v>
      </c>
      <c r="V63" s="892">
        <v>22</v>
      </c>
      <c r="W63" s="784" t="s">
        <v>515</v>
      </c>
      <c r="X63" s="784">
        <v>113</v>
      </c>
      <c r="Y63" s="844">
        <v>3</v>
      </c>
      <c r="Z63" s="1391"/>
      <c r="AA63" s="1407"/>
      <c r="AB63" s="839">
        <v>3</v>
      </c>
      <c r="AC63" s="759" t="s">
        <v>537</v>
      </c>
      <c r="AD63" s="759" t="s">
        <v>1167</v>
      </c>
      <c r="AE63" s="903" t="s">
        <v>461</v>
      </c>
      <c r="AF63" s="903">
        <v>23</v>
      </c>
      <c r="AG63" s="908"/>
      <c r="AH63" s="908"/>
      <c r="AI63" s="903"/>
      <c r="AJ63" s="903"/>
      <c r="AK63" s="759"/>
      <c r="AL63" s="759"/>
      <c r="AM63" s="834">
        <v>3</v>
      </c>
      <c r="AN63" s="1410"/>
      <c r="AO63" s="1384"/>
      <c r="AP63" s="829">
        <v>3</v>
      </c>
      <c r="AQ63" s="760"/>
      <c r="AR63" s="760"/>
      <c r="AS63" s="914"/>
      <c r="AT63" s="914"/>
      <c r="AU63" s="921"/>
      <c r="AV63" s="921"/>
      <c r="AW63" s="914"/>
      <c r="AX63" s="914"/>
      <c r="AY63" s="760"/>
      <c r="AZ63" s="760"/>
      <c r="BA63" s="824">
        <v>3</v>
      </c>
      <c r="BB63" s="1379"/>
      <c r="BD63" s="561">
        <f t="shared" si="48"/>
        <v>30</v>
      </c>
      <c r="BE63" s="560">
        <f t="shared" si="49"/>
        <v>30</v>
      </c>
      <c r="BF63" s="714">
        <f t="shared" si="50"/>
        <v>30</v>
      </c>
      <c r="BG63" s="560">
        <f t="shared" si="51"/>
        <v>30</v>
      </c>
      <c r="BH63" s="562">
        <f t="shared" si="14"/>
        <v>30</v>
      </c>
      <c r="BI63" s="561">
        <f t="shared" si="30"/>
        <v>27</v>
      </c>
      <c r="BJ63" s="560">
        <f t="shared" si="31"/>
        <v>26</v>
      </c>
      <c r="BK63" s="560">
        <f t="shared" si="32"/>
        <v>30</v>
      </c>
      <c r="BL63" s="718">
        <f t="shared" si="33"/>
        <v>28</v>
      </c>
      <c r="BM63" s="561">
        <f t="shared" si="34"/>
        <v>28</v>
      </c>
      <c r="BN63" s="560">
        <f t="shared" si="35"/>
        <v>29</v>
      </c>
      <c r="BO63" s="560" t="str">
        <f t="shared" si="36"/>
        <v>0</v>
      </c>
      <c r="BP63" s="560" t="str">
        <f t="shared" si="37"/>
        <v>0</v>
      </c>
      <c r="BQ63" s="718" t="str">
        <f t="shared" si="38"/>
        <v>0</v>
      </c>
      <c r="BR63" s="561" t="str">
        <f t="shared" si="39"/>
        <v>0</v>
      </c>
      <c r="BS63" s="714" t="str">
        <f t="shared" si="40"/>
        <v>0</v>
      </c>
      <c r="BT63" s="560" t="str">
        <f t="shared" si="41"/>
        <v>0</v>
      </c>
      <c r="BU63" s="714" t="str">
        <f t="shared" si="42"/>
        <v>0</v>
      </c>
      <c r="BV63" s="562" t="str">
        <f t="shared" si="43"/>
        <v>0</v>
      </c>
      <c r="BW63" s="550">
        <f t="shared" si="15"/>
        <v>318</v>
      </c>
      <c r="BX63">
        <f t="shared" si="16"/>
        <v>58</v>
      </c>
      <c r="BY63">
        <f t="shared" si="17"/>
        <v>260</v>
      </c>
    </row>
    <row r="64" spans="1:77" ht="54" x14ac:dyDescent="0.45">
      <c r="A64" s="1395"/>
      <c r="B64" s="859">
        <v>4</v>
      </c>
      <c r="C64" s="782" t="s">
        <v>461</v>
      </c>
      <c r="D64" s="805">
        <v>26</v>
      </c>
      <c r="E64" s="877" t="s">
        <v>207</v>
      </c>
      <c r="F64" s="877" t="s">
        <v>89</v>
      </c>
      <c r="G64" s="864" t="s">
        <v>535</v>
      </c>
      <c r="H64" s="871">
        <v>114</v>
      </c>
      <c r="I64" s="877" t="s">
        <v>462</v>
      </c>
      <c r="J64" s="878">
        <v>29</v>
      </c>
      <c r="K64" s="782" t="s">
        <v>792</v>
      </c>
      <c r="L64" s="783" t="s">
        <v>89</v>
      </c>
      <c r="M64" s="854">
        <v>4</v>
      </c>
      <c r="N64" s="1395"/>
      <c r="O64" s="1391"/>
      <c r="P64" s="849">
        <v>4</v>
      </c>
      <c r="Q64" s="784" t="s">
        <v>376</v>
      </c>
      <c r="R64" s="784">
        <v>28</v>
      </c>
      <c r="S64" s="892" t="s">
        <v>385</v>
      </c>
      <c r="T64" s="892">
        <v>21</v>
      </c>
      <c r="U64" s="892" t="s">
        <v>367</v>
      </c>
      <c r="V64" s="892">
        <v>22</v>
      </c>
      <c r="W64" s="784" t="s">
        <v>518</v>
      </c>
      <c r="X64" s="784">
        <v>113</v>
      </c>
      <c r="Y64" s="844">
        <v>4</v>
      </c>
      <c r="Z64" s="1391"/>
      <c r="AA64" s="1407"/>
      <c r="AB64" s="839">
        <v>4</v>
      </c>
      <c r="AC64" s="759" t="s">
        <v>463</v>
      </c>
      <c r="AD64" s="759">
        <v>25</v>
      </c>
      <c r="AE64" s="903" t="s">
        <v>155</v>
      </c>
      <c r="AF64" s="903">
        <v>23</v>
      </c>
      <c r="AG64" s="964" t="s">
        <v>1235</v>
      </c>
      <c r="AH64" s="963" t="s">
        <v>1185</v>
      </c>
      <c r="AI64" s="903"/>
      <c r="AJ64" s="903"/>
      <c r="AK64" s="759"/>
      <c r="AL64" s="759"/>
      <c r="AM64" s="834">
        <v>4</v>
      </c>
      <c r="AN64" s="1410"/>
      <c r="AO64" s="1384"/>
      <c r="AP64" s="829">
        <v>4</v>
      </c>
      <c r="AQ64" s="966" t="s">
        <v>1241</v>
      </c>
      <c r="AR64" s="760" t="s">
        <v>1185</v>
      </c>
      <c r="AS64" s="978" t="s">
        <v>1241</v>
      </c>
      <c r="AT64" s="914" t="s">
        <v>1185</v>
      </c>
      <c r="AU64" s="968" t="s">
        <v>1241</v>
      </c>
      <c r="AV64" s="921" t="s">
        <v>1185</v>
      </c>
      <c r="AW64" s="978" t="s">
        <v>1241</v>
      </c>
      <c r="AX64" s="914" t="s">
        <v>1185</v>
      </c>
      <c r="AY64" s="966" t="s">
        <v>1241</v>
      </c>
      <c r="AZ64" s="760" t="s">
        <v>1185</v>
      </c>
      <c r="BA64" s="824">
        <v>4</v>
      </c>
      <c r="BB64" s="1379"/>
      <c r="BD64" s="561">
        <f t="shared" si="48"/>
        <v>30</v>
      </c>
      <c r="BE64" s="560">
        <f t="shared" si="49"/>
        <v>30</v>
      </c>
      <c r="BF64" s="714">
        <f t="shared" si="50"/>
        <v>30</v>
      </c>
      <c r="BG64" s="560">
        <f t="shared" si="51"/>
        <v>30</v>
      </c>
      <c r="BH64" s="562">
        <f t="shared" si="14"/>
        <v>30</v>
      </c>
      <c r="BI64" s="561">
        <f t="shared" si="30"/>
        <v>27</v>
      </c>
      <c r="BJ64" s="560">
        <f t="shared" si="31"/>
        <v>26</v>
      </c>
      <c r="BK64" s="560">
        <f t="shared" si="32"/>
        <v>30</v>
      </c>
      <c r="BL64" s="718">
        <f t="shared" si="33"/>
        <v>28</v>
      </c>
      <c r="BM64" s="561">
        <f t="shared" si="34"/>
        <v>28</v>
      </c>
      <c r="BN64" s="560">
        <f t="shared" si="35"/>
        <v>29</v>
      </c>
      <c r="BO64" s="560">
        <f t="shared" si="36"/>
        <v>30</v>
      </c>
      <c r="BP64" s="560" t="str">
        <f t="shared" si="37"/>
        <v>0</v>
      </c>
      <c r="BQ64" s="718" t="str">
        <f t="shared" si="38"/>
        <v>0</v>
      </c>
      <c r="BR64" s="561">
        <f t="shared" si="39"/>
        <v>36</v>
      </c>
      <c r="BS64" s="714">
        <f t="shared" si="40"/>
        <v>27</v>
      </c>
      <c r="BT64" s="560">
        <f t="shared" si="41"/>
        <v>29</v>
      </c>
      <c r="BU64" s="714">
        <f t="shared" si="42"/>
        <v>30</v>
      </c>
      <c r="BV64" s="562">
        <f t="shared" si="43"/>
        <v>27</v>
      </c>
      <c r="BW64" s="550">
        <f t="shared" si="15"/>
        <v>497</v>
      </c>
      <c r="BX64">
        <f t="shared" si="16"/>
        <v>115</v>
      </c>
      <c r="BY64">
        <f t="shared" si="17"/>
        <v>382</v>
      </c>
    </row>
    <row r="65" spans="1:77" ht="36" x14ac:dyDescent="0.45">
      <c r="A65" s="1395"/>
      <c r="B65" s="859">
        <v>5</v>
      </c>
      <c r="C65" s="782" t="s">
        <v>155</v>
      </c>
      <c r="D65" s="805">
        <v>26</v>
      </c>
      <c r="E65" s="877" t="s">
        <v>462</v>
      </c>
      <c r="F65" s="877">
        <v>24</v>
      </c>
      <c r="G65" s="864" t="s">
        <v>207</v>
      </c>
      <c r="H65" s="864" t="s">
        <v>89</v>
      </c>
      <c r="I65" s="877" t="s">
        <v>461</v>
      </c>
      <c r="J65" s="878">
        <v>29</v>
      </c>
      <c r="K65" s="782" t="s">
        <v>790</v>
      </c>
      <c r="L65" s="783">
        <v>12</v>
      </c>
      <c r="M65" s="854">
        <v>5</v>
      </c>
      <c r="N65" s="1395"/>
      <c r="O65" s="1391"/>
      <c r="P65" s="849">
        <v>5</v>
      </c>
      <c r="Q65" s="784"/>
      <c r="R65" s="784"/>
      <c r="S65" s="892"/>
      <c r="T65" s="892"/>
      <c r="U65" s="892"/>
      <c r="V65" s="892"/>
      <c r="W65" s="784"/>
      <c r="X65" s="784"/>
      <c r="Y65" s="844">
        <v>5</v>
      </c>
      <c r="Z65" s="1391"/>
      <c r="AA65" s="1407"/>
      <c r="AB65" s="839">
        <v>5</v>
      </c>
      <c r="AC65" s="759" t="s">
        <v>344</v>
      </c>
      <c r="AD65" s="759">
        <v>25</v>
      </c>
      <c r="AE65" s="903" t="s">
        <v>348</v>
      </c>
      <c r="AF65" s="903">
        <v>23</v>
      </c>
      <c r="AG65" s="908"/>
      <c r="AH65" s="908"/>
      <c r="AI65" s="903"/>
      <c r="AJ65" s="903"/>
      <c r="AK65" s="759"/>
      <c r="AL65" s="759"/>
      <c r="AM65" s="834">
        <v>5</v>
      </c>
      <c r="AN65" s="1410"/>
      <c r="AO65" s="1384"/>
      <c r="AP65" s="829">
        <v>5</v>
      </c>
      <c r="AQ65" s="760"/>
      <c r="AR65" s="760"/>
      <c r="AS65" s="914"/>
      <c r="AT65" s="914"/>
      <c r="AU65" s="921"/>
      <c r="AV65" s="921"/>
      <c r="AW65" s="978" t="s">
        <v>1274</v>
      </c>
      <c r="AX65" s="914" t="s">
        <v>1185</v>
      </c>
      <c r="AY65" s="760"/>
      <c r="AZ65" s="760"/>
      <c r="BA65" s="824">
        <v>5</v>
      </c>
      <c r="BB65" s="1379"/>
      <c r="BD65" s="561">
        <f t="shared" si="48"/>
        <v>30</v>
      </c>
      <c r="BE65" s="560">
        <f t="shared" si="49"/>
        <v>30</v>
      </c>
      <c r="BF65" s="714">
        <f t="shared" si="50"/>
        <v>30</v>
      </c>
      <c r="BG65" s="560">
        <f t="shared" si="51"/>
        <v>30</v>
      </c>
      <c r="BH65" s="562">
        <f t="shared" si="14"/>
        <v>30</v>
      </c>
      <c r="BI65" s="561" t="str">
        <f t="shared" si="30"/>
        <v>0</v>
      </c>
      <c r="BJ65" s="560" t="str">
        <f t="shared" si="31"/>
        <v>0</v>
      </c>
      <c r="BK65" s="560" t="str">
        <f t="shared" si="32"/>
        <v>0</v>
      </c>
      <c r="BL65" s="718" t="str">
        <f t="shared" si="33"/>
        <v>0</v>
      </c>
      <c r="BM65" s="561">
        <f t="shared" si="34"/>
        <v>28</v>
      </c>
      <c r="BN65" s="560">
        <f t="shared" si="35"/>
        <v>29</v>
      </c>
      <c r="BO65" s="560" t="str">
        <f t="shared" si="36"/>
        <v>0</v>
      </c>
      <c r="BP65" s="560" t="str">
        <f t="shared" si="37"/>
        <v>0</v>
      </c>
      <c r="BQ65" s="718" t="str">
        <f t="shared" si="38"/>
        <v>0</v>
      </c>
      <c r="BR65" s="561" t="str">
        <f t="shared" si="39"/>
        <v>0</v>
      </c>
      <c r="BS65" s="714" t="str">
        <f t="shared" si="40"/>
        <v>0</v>
      </c>
      <c r="BT65" s="560" t="str">
        <f t="shared" si="41"/>
        <v>0</v>
      </c>
      <c r="BU65" s="714">
        <f t="shared" si="42"/>
        <v>30</v>
      </c>
      <c r="BV65" s="562" t="str">
        <f t="shared" si="43"/>
        <v>0</v>
      </c>
      <c r="BW65" s="550">
        <f t="shared" si="15"/>
        <v>237</v>
      </c>
      <c r="BX65">
        <f t="shared" si="16"/>
        <v>60</v>
      </c>
      <c r="BY65">
        <f t="shared" si="17"/>
        <v>177</v>
      </c>
    </row>
    <row r="66" spans="1:77" ht="54" x14ac:dyDescent="0.45">
      <c r="A66" s="1395"/>
      <c r="B66" s="859">
        <v>6</v>
      </c>
      <c r="C66" s="788"/>
      <c r="D66" s="1028"/>
      <c r="E66" s="877"/>
      <c r="F66" s="878"/>
      <c r="G66" s="867"/>
      <c r="H66" s="865"/>
      <c r="I66" s="877"/>
      <c r="J66" s="878"/>
      <c r="K66" s="782"/>
      <c r="L66" s="783"/>
      <c r="M66" s="854">
        <v>6</v>
      </c>
      <c r="N66" s="1395"/>
      <c r="O66" s="1391"/>
      <c r="P66" s="849">
        <v>6</v>
      </c>
      <c r="Q66" s="946" t="s">
        <v>1210</v>
      </c>
      <c r="R66" s="947" t="s">
        <v>1185</v>
      </c>
      <c r="S66" s="948" t="s">
        <v>1211</v>
      </c>
      <c r="T66" s="949" t="s">
        <v>1185</v>
      </c>
      <c r="U66" s="950"/>
      <c r="V66" s="950"/>
      <c r="W66" s="946" t="s">
        <v>1212</v>
      </c>
      <c r="X66" s="947" t="s">
        <v>1185</v>
      </c>
      <c r="Y66" s="844">
        <v>6</v>
      </c>
      <c r="Z66" s="1391"/>
      <c r="AA66" s="1407"/>
      <c r="AB66" s="839">
        <v>6</v>
      </c>
      <c r="AC66" s="759"/>
      <c r="AD66" s="759"/>
      <c r="AE66" s="903"/>
      <c r="AF66" s="903"/>
      <c r="AG66" s="908" t="s">
        <v>353</v>
      </c>
      <c r="AH66" s="908">
        <v>20</v>
      </c>
      <c r="AI66" s="903" t="s">
        <v>510</v>
      </c>
      <c r="AJ66" s="903">
        <v>11</v>
      </c>
      <c r="AK66" s="759" t="s">
        <v>461</v>
      </c>
      <c r="AL66" s="759" t="s">
        <v>583</v>
      </c>
      <c r="AM66" s="834">
        <v>6</v>
      </c>
      <c r="AN66" s="1410"/>
      <c r="AO66" s="1384"/>
      <c r="AP66" s="829">
        <v>6</v>
      </c>
      <c r="AQ66" s="760" t="s">
        <v>220</v>
      </c>
      <c r="AR66" s="760">
        <v>13</v>
      </c>
      <c r="AS66" s="914" t="s">
        <v>411</v>
      </c>
      <c r="AT66" s="914" t="s">
        <v>1098</v>
      </c>
      <c r="AU66" s="921" t="s">
        <v>336</v>
      </c>
      <c r="AV66" s="921">
        <v>14</v>
      </c>
      <c r="AW66" s="914"/>
      <c r="AX66" s="914"/>
      <c r="AY66" s="760" t="s">
        <v>808</v>
      </c>
      <c r="AZ66" s="760">
        <v>10</v>
      </c>
      <c r="BA66" s="824">
        <v>6</v>
      </c>
      <c r="BB66" s="1379"/>
      <c r="BD66" s="561" t="str">
        <f t="shared" si="48"/>
        <v>0</v>
      </c>
      <c r="BE66" s="560" t="str">
        <f t="shared" si="49"/>
        <v>0</v>
      </c>
      <c r="BF66" s="714" t="str">
        <f t="shared" si="50"/>
        <v>0</v>
      </c>
      <c r="BG66" s="560" t="str">
        <f t="shared" si="51"/>
        <v>0</v>
      </c>
      <c r="BH66" s="562" t="str">
        <f t="shared" si="14"/>
        <v>0</v>
      </c>
      <c r="BI66" s="561">
        <f t="shared" si="30"/>
        <v>27</v>
      </c>
      <c r="BJ66" s="560">
        <f t="shared" si="31"/>
        <v>26</v>
      </c>
      <c r="BK66" s="560" t="str">
        <f t="shared" si="32"/>
        <v>0</v>
      </c>
      <c r="BL66" s="718">
        <f t="shared" si="33"/>
        <v>28</v>
      </c>
      <c r="BM66" s="561" t="str">
        <f t="shared" si="34"/>
        <v>0</v>
      </c>
      <c r="BN66" s="560" t="str">
        <f t="shared" si="35"/>
        <v>0</v>
      </c>
      <c r="BO66" s="560">
        <f t="shared" si="36"/>
        <v>30</v>
      </c>
      <c r="BP66" s="560">
        <f t="shared" si="37"/>
        <v>26</v>
      </c>
      <c r="BQ66" s="718">
        <f t="shared" si="38"/>
        <v>26</v>
      </c>
      <c r="BR66" s="561">
        <f t="shared" si="39"/>
        <v>36</v>
      </c>
      <c r="BS66" s="714">
        <f t="shared" si="40"/>
        <v>27</v>
      </c>
      <c r="BT66" s="560">
        <f t="shared" si="41"/>
        <v>29</v>
      </c>
      <c r="BU66" s="714" t="str">
        <f t="shared" si="42"/>
        <v>0</v>
      </c>
      <c r="BV66" s="562">
        <f t="shared" si="43"/>
        <v>27</v>
      </c>
      <c r="BW66" s="550">
        <f t="shared" si="15"/>
        <v>282</v>
      </c>
      <c r="BX66">
        <f t="shared" si="16"/>
        <v>81</v>
      </c>
      <c r="BY66">
        <f t="shared" si="17"/>
        <v>201</v>
      </c>
    </row>
    <row r="67" spans="1:77" ht="54" x14ac:dyDescent="0.45">
      <c r="A67" s="1395"/>
      <c r="B67" s="859">
        <v>7</v>
      </c>
      <c r="C67" s="1032" t="s">
        <v>1209</v>
      </c>
      <c r="D67" s="1029" t="s">
        <v>1185</v>
      </c>
      <c r="E67" s="931" t="s">
        <v>1196</v>
      </c>
      <c r="F67" s="932" t="s">
        <v>1185</v>
      </c>
      <c r="G67" s="936"/>
      <c r="H67" s="934"/>
      <c r="I67" s="937"/>
      <c r="J67" s="932"/>
      <c r="K67" s="938"/>
      <c r="L67" s="930"/>
      <c r="M67" s="854">
        <v>7</v>
      </c>
      <c r="N67" s="1395"/>
      <c r="O67" s="1391"/>
      <c r="P67" s="849">
        <v>7</v>
      </c>
      <c r="Q67" s="946" t="s">
        <v>1213</v>
      </c>
      <c r="R67" s="947" t="s">
        <v>1185</v>
      </c>
      <c r="S67" s="948" t="s">
        <v>1210</v>
      </c>
      <c r="T67" s="950" t="s">
        <v>1185</v>
      </c>
      <c r="U67" s="950"/>
      <c r="V67" s="950"/>
      <c r="W67" s="946" t="s">
        <v>1211</v>
      </c>
      <c r="X67" s="947" t="s">
        <v>1185</v>
      </c>
      <c r="Y67" s="844">
        <v>7</v>
      </c>
      <c r="Z67" s="1391"/>
      <c r="AA67" s="1407"/>
      <c r="AB67" s="839">
        <v>7</v>
      </c>
      <c r="AC67" s="959" t="s">
        <v>1235</v>
      </c>
      <c r="AD67" s="955" t="s">
        <v>1185</v>
      </c>
      <c r="AE67" s="903"/>
      <c r="AF67" s="903"/>
      <c r="AG67" s="908" t="s">
        <v>155</v>
      </c>
      <c r="AH67" s="908">
        <v>20</v>
      </c>
      <c r="AI67" s="903" t="s">
        <v>538</v>
      </c>
      <c r="AJ67" s="903" t="s">
        <v>1173</v>
      </c>
      <c r="AK67" s="759" t="s">
        <v>209</v>
      </c>
      <c r="AL67" s="759">
        <v>112</v>
      </c>
      <c r="AM67" s="834">
        <v>7</v>
      </c>
      <c r="AN67" s="1410"/>
      <c r="AO67" s="1384"/>
      <c r="AP67" s="829">
        <v>7</v>
      </c>
      <c r="AQ67" s="760" t="s">
        <v>146</v>
      </c>
      <c r="AR67" s="760" t="s">
        <v>1174</v>
      </c>
      <c r="AS67" s="914" t="s">
        <v>217</v>
      </c>
      <c r="AT67" s="914">
        <v>110</v>
      </c>
      <c r="AU67" s="921" t="s">
        <v>335</v>
      </c>
      <c r="AV67" s="921">
        <v>14</v>
      </c>
      <c r="AW67" s="914" t="s">
        <v>149</v>
      </c>
      <c r="AX67" s="914">
        <v>115</v>
      </c>
      <c r="AY67" s="760" t="s">
        <v>807</v>
      </c>
      <c r="AZ67" s="807">
        <v>10</v>
      </c>
      <c r="BA67" s="824">
        <v>7</v>
      </c>
      <c r="BB67" s="1379"/>
      <c r="BD67" s="561">
        <f t="shared" si="48"/>
        <v>30</v>
      </c>
      <c r="BE67" s="560">
        <f t="shared" si="49"/>
        <v>30</v>
      </c>
      <c r="BF67" s="714" t="str">
        <f t="shared" si="50"/>
        <v>0</v>
      </c>
      <c r="BG67" s="560" t="str">
        <f t="shared" si="51"/>
        <v>0</v>
      </c>
      <c r="BH67" s="562" t="str">
        <f t="shared" si="14"/>
        <v>0</v>
      </c>
      <c r="BI67" s="561">
        <f t="shared" si="30"/>
        <v>27</v>
      </c>
      <c r="BJ67" s="560">
        <f t="shared" si="31"/>
        <v>26</v>
      </c>
      <c r="BK67" s="560" t="str">
        <f t="shared" si="32"/>
        <v>0</v>
      </c>
      <c r="BL67" s="718">
        <f t="shared" si="33"/>
        <v>28</v>
      </c>
      <c r="BM67" s="561">
        <f t="shared" si="34"/>
        <v>28</v>
      </c>
      <c r="BN67" s="560" t="str">
        <f t="shared" si="35"/>
        <v>0</v>
      </c>
      <c r="BO67" s="560">
        <f t="shared" si="36"/>
        <v>30</v>
      </c>
      <c r="BP67" s="560">
        <f t="shared" si="37"/>
        <v>26</v>
      </c>
      <c r="BQ67" s="718">
        <f t="shared" si="38"/>
        <v>26</v>
      </c>
      <c r="BR67" s="561">
        <f t="shared" si="39"/>
        <v>36</v>
      </c>
      <c r="BS67" s="714">
        <f t="shared" si="40"/>
        <v>27</v>
      </c>
      <c r="BT67" s="560">
        <f t="shared" si="41"/>
        <v>29</v>
      </c>
      <c r="BU67" s="714">
        <f t="shared" si="42"/>
        <v>30</v>
      </c>
      <c r="BV67" s="562">
        <f t="shared" si="43"/>
        <v>27</v>
      </c>
      <c r="BW67" s="550">
        <f t="shared" si="15"/>
        <v>400</v>
      </c>
      <c r="BX67">
        <f t="shared" si="16"/>
        <v>111</v>
      </c>
      <c r="BY67">
        <f t="shared" si="17"/>
        <v>289</v>
      </c>
    </row>
    <row r="68" spans="1:77" ht="108" x14ac:dyDescent="0.45">
      <c r="A68" s="1395"/>
      <c r="B68" s="859">
        <v>8</v>
      </c>
      <c r="C68" s="1033"/>
      <c r="D68" s="1029"/>
      <c r="E68" s="937"/>
      <c r="F68" s="932"/>
      <c r="G68" s="933" t="s">
        <v>1208</v>
      </c>
      <c r="H68" s="934" t="s">
        <v>1185</v>
      </c>
      <c r="I68" s="937"/>
      <c r="J68" s="932"/>
      <c r="K68" s="929" t="s">
        <v>1196</v>
      </c>
      <c r="L68" s="930" t="s">
        <v>1185</v>
      </c>
      <c r="M68" s="854">
        <v>8</v>
      </c>
      <c r="N68" s="1395"/>
      <c r="O68" s="1391"/>
      <c r="P68" s="849">
        <v>8</v>
      </c>
      <c r="Q68" s="946" t="s">
        <v>1213</v>
      </c>
      <c r="R68" s="947" t="s">
        <v>1185</v>
      </c>
      <c r="S68" s="950"/>
      <c r="T68" s="950"/>
      <c r="U68" s="950"/>
      <c r="V68" s="950"/>
      <c r="W68" s="947"/>
      <c r="X68" s="947"/>
      <c r="Y68" s="844">
        <v>8</v>
      </c>
      <c r="Z68" s="1391"/>
      <c r="AA68" s="1407"/>
      <c r="AB68" s="839">
        <v>8</v>
      </c>
      <c r="AC68" s="959" t="s">
        <v>1231</v>
      </c>
      <c r="AD68" s="955" t="s">
        <v>1185</v>
      </c>
      <c r="AE68" s="903"/>
      <c r="AF68" s="903"/>
      <c r="AG68" s="908" t="s">
        <v>352</v>
      </c>
      <c r="AH68" s="908">
        <v>20</v>
      </c>
      <c r="AI68" s="903" t="s">
        <v>155</v>
      </c>
      <c r="AJ68" s="903">
        <v>11</v>
      </c>
      <c r="AK68" s="759" t="s">
        <v>210</v>
      </c>
      <c r="AL68" s="759">
        <v>112</v>
      </c>
      <c r="AM68" s="834">
        <v>8</v>
      </c>
      <c r="AN68" s="1410"/>
      <c r="AO68" s="1384"/>
      <c r="AP68" s="829">
        <v>8</v>
      </c>
      <c r="AQ68" s="760" t="s">
        <v>540</v>
      </c>
      <c r="AR68" s="760">
        <v>13</v>
      </c>
      <c r="AS68" s="914" t="s">
        <v>216</v>
      </c>
      <c r="AT68" s="914">
        <v>110</v>
      </c>
      <c r="AU68" s="921" t="s">
        <v>146</v>
      </c>
      <c r="AV68" s="921" t="s">
        <v>1172</v>
      </c>
      <c r="AW68" s="914" t="s">
        <v>148</v>
      </c>
      <c r="AX68" s="914">
        <v>115</v>
      </c>
      <c r="AY68" s="760" t="s">
        <v>1099</v>
      </c>
      <c r="AZ68" s="807">
        <v>10</v>
      </c>
      <c r="BA68" s="824">
        <v>8</v>
      </c>
      <c r="BB68" s="1379"/>
      <c r="BD68" s="561" t="str">
        <f t="shared" si="48"/>
        <v>0</v>
      </c>
      <c r="BE68" s="560" t="str">
        <f t="shared" si="49"/>
        <v>0</v>
      </c>
      <c r="BF68" s="714">
        <f t="shared" si="50"/>
        <v>30</v>
      </c>
      <c r="BG68" s="560" t="str">
        <f t="shared" si="51"/>
        <v>0</v>
      </c>
      <c r="BH68" s="562" t="str">
        <f t="shared" si="14"/>
        <v>0</v>
      </c>
      <c r="BI68" s="561">
        <f t="shared" si="30"/>
        <v>27</v>
      </c>
      <c r="BJ68" s="560" t="str">
        <f t="shared" si="31"/>
        <v>0</v>
      </c>
      <c r="BK68" s="560" t="str">
        <f t="shared" si="32"/>
        <v>0</v>
      </c>
      <c r="BL68" s="718" t="str">
        <f t="shared" si="33"/>
        <v>0</v>
      </c>
      <c r="BM68" s="561">
        <f t="shared" si="34"/>
        <v>28</v>
      </c>
      <c r="BN68" s="560">
        <f>IF(AE68=0,"0",$AE$2)/2</f>
        <v>0</v>
      </c>
      <c r="BO68" s="560">
        <f t="shared" si="36"/>
        <v>30</v>
      </c>
      <c r="BP68" s="560">
        <f t="shared" si="37"/>
        <v>26</v>
      </c>
      <c r="BQ68" s="718">
        <f t="shared" si="38"/>
        <v>26</v>
      </c>
      <c r="BR68" s="561">
        <f t="shared" si="39"/>
        <v>36</v>
      </c>
      <c r="BS68" s="714">
        <f t="shared" si="40"/>
        <v>27</v>
      </c>
      <c r="BT68" s="560">
        <f t="shared" si="41"/>
        <v>29</v>
      </c>
      <c r="BU68" s="714">
        <f t="shared" si="42"/>
        <v>30</v>
      </c>
      <c r="BV68" s="562">
        <f t="shared" si="43"/>
        <v>27</v>
      </c>
      <c r="BW68" s="550">
        <f t="shared" si="15"/>
        <v>316</v>
      </c>
      <c r="BX68">
        <f t="shared" si="16"/>
        <v>113</v>
      </c>
      <c r="BY68">
        <f t="shared" si="17"/>
        <v>203</v>
      </c>
    </row>
    <row r="69" spans="1:77" ht="108" x14ac:dyDescent="0.45">
      <c r="A69" s="1395"/>
      <c r="B69" s="859">
        <v>9</v>
      </c>
      <c r="C69" s="1033"/>
      <c r="D69" s="1029"/>
      <c r="E69" s="937"/>
      <c r="F69" s="932"/>
      <c r="G69" s="936"/>
      <c r="H69" s="934"/>
      <c r="I69" s="937"/>
      <c r="J69" s="932"/>
      <c r="K69" s="929" t="s">
        <v>1207</v>
      </c>
      <c r="L69" s="930" t="s">
        <v>1185</v>
      </c>
      <c r="M69" s="854">
        <v>9</v>
      </c>
      <c r="N69" s="1395"/>
      <c r="O69" s="1391"/>
      <c r="P69" s="849">
        <v>9</v>
      </c>
      <c r="Q69" s="784"/>
      <c r="R69" s="784"/>
      <c r="S69" s="892"/>
      <c r="T69" s="892"/>
      <c r="U69" s="892"/>
      <c r="V69" s="892"/>
      <c r="W69" s="784"/>
      <c r="X69" s="784"/>
      <c r="Y69" s="844">
        <v>9</v>
      </c>
      <c r="Z69" s="1391"/>
      <c r="AA69" s="1407"/>
      <c r="AB69" s="839">
        <v>9</v>
      </c>
      <c r="AC69" s="759"/>
      <c r="AD69" s="759"/>
      <c r="AE69" s="903"/>
      <c r="AF69" s="903"/>
      <c r="AG69" s="908" t="s">
        <v>354</v>
      </c>
      <c r="AH69" s="908">
        <v>20</v>
      </c>
      <c r="AI69" s="903" t="s">
        <v>509</v>
      </c>
      <c r="AJ69" s="903">
        <v>11</v>
      </c>
      <c r="AK69" s="759" t="s">
        <v>211</v>
      </c>
      <c r="AL69" s="759">
        <v>112</v>
      </c>
      <c r="AM69" s="834">
        <v>9</v>
      </c>
      <c r="AN69" s="1410"/>
      <c r="AO69" s="1384"/>
      <c r="AP69" s="829">
        <v>9</v>
      </c>
      <c r="AQ69" s="760" t="s">
        <v>219</v>
      </c>
      <c r="AR69" s="760">
        <v>13</v>
      </c>
      <c r="AS69" s="914" t="s">
        <v>147</v>
      </c>
      <c r="AT69" s="914" t="s">
        <v>89</v>
      </c>
      <c r="AU69" s="921" t="s">
        <v>337</v>
      </c>
      <c r="AV69" s="921">
        <v>14</v>
      </c>
      <c r="AW69" s="914" t="s">
        <v>411</v>
      </c>
      <c r="AX69" s="914" t="s">
        <v>832</v>
      </c>
      <c r="AY69" s="760" t="s">
        <v>540</v>
      </c>
      <c r="AZ69" s="760">
        <v>10</v>
      </c>
      <c r="BA69" s="824">
        <v>9</v>
      </c>
      <c r="BB69" s="1379"/>
      <c r="BD69" s="561" t="str">
        <f t="shared" si="48"/>
        <v>0</v>
      </c>
      <c r="BE69" s="560" t="str">
        <f t="shared" si="49"/>
        <v>0</v>
      </c>
      <c r="BF69" s="714" t="str">
        <f t="shared" si="50"/>
        <v>0</v>
      </c>
      <c r="BG69" s="560" t="str">
        <f t="shared" si="51"/>
        <v>0</v>
      </c>
      <c r="BH69" s="562" t="str">
        <f t="shared" si="14"/>
        <v>0</v>
      </c>
      <c r="BI69" s="561" t="str">
        <f t="shared" si="30"/>
        <v>0</v>
      </c>
      <c r="BJ69" s="560" t="str">
        <f t="shared" si="31"/>
        <v>0</v>
      </c>
      <c r="BK69" s="560" t="str">
        <f t="shared" si="32"/>
        <v>0</v>
      </c>
      <c r="BL69" s="718" t="str">
        <f t="shared" si="33"/>
        <v>0</v>
      </c>
      <c r="BM69" s="561" t="str">
        <f t="shared" si="34"/>
        <v>0</v>
      </c>
      <c r="BN69" s="560" t="str">
        <f>IF(AE69=0,"0",$AE$2)</f>
        <v>0</v>
      </c>
      <c r="BO69" s="560">
        <f t="shared" si="36"/>
        <v>30</v>
      </c>
      <c r="BP69" s="560">
        <f t="shared" si="37"/>
        <v>26</v>
      </c>
      <c r="BQ69" s="718">
        <f t="shared" si="38"/>
        <v>26</v>
      </c>
      <c r="BR69" s="561">
        <f t="shared" si="39"/>
        <v>36</v>
      </c>
      <c r="BS69" s="714">
        <f t="shared" si="40"/>
        <v>27</v>
      </c>
      <c r="BT69" s="560">
        <f t="shared" si="41"/>
        <v>29</v>
      </c>
      <c r="BU69" s="714">
        <f t="shared" si="42"/>
        <v>30</v>
      </c>
      <c r="BV69" s="562">
        <f t="shared" si="43"/>
        <v>27</v>
      </c>
      <c r="BW69" s="550">
        <f t="shared" si="15"/>
        <v>231</v>
      </c>
      <c r="BX69">
        <f t="shared" si="16"/>
        <v>83</v>
      </c>
      <c r="BY69">
        <f t="shared" si="17"/>
        <v>148</v>
      </c>
    </row>
    <row r="70" spans="1:77" ht="54" x14ac:dyDescent="0.45">
      <c r="A70" s="1395"/>
      <c r="B70" s="859">
        <v>10</v>
      </c>
      <c r="C70" s="781"/>
      <c r="D70" s="1028"/>
      <c r="E70" s="879"/>
      <c r="F70" s="878"/>
      <c r="G70" s="867"/>
      <c r="H70" s="865"/>
      <c r="I70" s="879"/>
      <c r="J70" s="878"/>
      <c r="K70" s="781"/>
      <c r="L70" s="783"/>
      <c r="M70" s="854">
        <v>10</v>
      </c>
      <c r="N70" s="1395"/>
      <c r="O70" s="1391"/>
      <c r="P70" s="849">
        <v>10</v>
      </c>
      <c r="Q70" s="784"/>
      <c r="R70" s="784"/>
      <c r="S70" s="892"/>
      <c r="T70" s="892"/>
      <c r="U70" s="892"/>
      <c r="V70" s="892"/>
      <c r="W70" s="784"/>
      <c r="X70" s="784"/>
      <c r="Y70" s="844">
        <v>10</v>
      </c>
      <c r="Z70" s="1391"/>
      <c r="AA70" s="1407"/>
      <c r="AB70" s="839">
        <v>10</v>
      </c>
      <c r="AC70" s="759"/>
      <c r="AD70" s="759"/>
      <c r="AE70" s="903"/>
      <c r="AF70" s="903"/>
      <c r="AG70" s="908"/>
      <c r="AH70" s="908"/>
      <c r="AI70" s="903"/>
      <c r="AJ70" s="903"/>
      <c r="AK70" s="759"/>
      <c r="AL70" s="759"/>
      <c r="AM70" s="834">
        <v>10</v>
      </c>
      <c r="AN70" s="1410"/>
      <c r="AO70" s="1384"/>
      <c r="AP70" s="829">
        <v>10</v>
      </c>
      <c r="AQ70" s="966" t="s">
        <v>1210</v>
      </c>
      <c r="AR70" s="994">
        <v>13</v>
      </c>
      <c r="AS70" s="914" t="s">
        <v>1102</v>
      </c>
      <c r="AT70" s="914">
        <v>110</v>
      </c>
      <c r="AU70" s="921" t="s">
        <v>1103</v>
      </c>
      <c r="AV70" s="921">
        <v>14</v>
      </c>
      <c r="AW70" s="914" t="s">
        <v>1104</v>
      </c>
      <c r="AX70" s="914">
        <v>115</v>
      </c>
      <c r="AY70" s="966" t="s">
        <v>1279</v>
      </c>
      <c r="AZ70" s="994">
        <v>10</v>
      </c>
      <c r="BA70" s="824">
        <v>10</v>
      </c>
      <c r="BB70" s="1379"/>
      <c r="BD70" s="561" t="str">
        <f t="shared" si="48"/>
        <v>0</v>
      </c>
      <c r="BE70" s="560" t="str">
        <f t="shared" si="49"/>
        <v>0</v>
      </c>
      <c r="BF70" s="714" t="str">
        <f t="shared" si="50"/>
        <v>0</v>
      </c>
      <c r="BG70" s="560" t="str">
        <f t="shared" si="51"/>
        <v>0</v>
      </c>
      <c r="BH70" s="562" t="str">
        <f t="shared" si="14"/>
        <v>0</v>
      </c>
      <c r="BI70" s="561" t="str">
        <f t="shared" si="30"/>
        <v>0</v>
      </c>
      <c r="BJ70" s="560" t="str">
        <f t="shared" si="31"/>
        <v>0</v>
      </c>
      <c r="BK70" s="560" t="str">
        <f t="shared" si="32"/>
        <v>0</v>
      </c>
      <c r="BL70" s="718" t="str">
        <f t="shared" si="33"/>
        <v>0</v>
      </c>
      <c r="BM70" s="561" t="str">
        <f t="shared" si="34"/>
        <v>0</v>
      </c>
      <c r="BN70" s="560" t="str">
        <f>IF(AE70=0,"0",$AE$2)</f>
        <v>0</v>
      </c>
      <c r="BO70" s="560" t="str">
        <f t="shared" si="36"/>
        <v>0</v>
      </c>
      <c r="BP70" s="560" t="str">
        <f t="shared" si="37"/>
        <v>0</v>
      </c>
      <c r="BQ70" s="718" t="str">
        <f t="shared" si="38"/>
        <v>0</v>
      </c>
      <c r="BR70" s="561">
        <f t="shared" si="39"/>
        <v>36</v>
      </c>
      <c r="BS70" s="714">
        <f t="shared" si="40"/>
        <v>27</v>
      </c>
      <c r="BT70" s="560">
        <f t="shared" si="41"/>
        <v>29</v>
      </c>
      <c r="BU70" s="714">
        <f t="shared" si="42"/>
        <v>30</v>
      </c>
      <c r="BV70" s="562">
        <f t="shared" si="43"/>
        <v>27</v>
      </c>
      <c r="BW70" s="550">
        <f t="shared" si="15"/>
        <v>149</v>
      </c>
      <c r="BX70">
        <f t="shared" si="16"/>
        <v>57</v>
      </c>
      <c r="BY70">
        <f t="shared" si="17"/>
        <v>92</v>
      </c>
    </row>
    <row r="71" spans="1:77" ht="54" x14ac:dyDescent="0.45">
      <c r="A71" s="1396"/>
      <c r="B71" s="861">
        <v>11</v>
      </c>
      <c r="C71" s="781"/>
      <c r="D71" s="1030"/>
      <c r="E71" s="884"/>
      <c r="F71" s="885"/>
      <c r="G71" s="872"/>
      <c r="H71" s="873"/>
      <c r="I71" s="884"/>
      <c r="J71" s="885"/>
      <c r="K71" s="808"/>
      <c r="L71" s="809"/>
      <c r="M71" s="856">
        <v>11</v>
      </c>
      <c r="N71" s="1396"/>
      <c r="O71" s="1392"/>
      <c r="P71" s="851">
        <v>11</v>
      </c>
      <c r="Q71" s="792"/>
      <c r="R71" s="792"/>
      <c r="S71" s="895"/>
      <c r="T71" s="895"/>
      <c r="U71" s="895"/>
      <c r="V71" s="892"/>
      <c r="W71" s="784"/>
      <c r="X71" s="792"/>
      <c r="Y71" s="846">
        <v>11</v>
      </c>
      <c r="Z71" s="1392"/>
      <c r="AA71" s="1407"/>
      <c r="AB71" s="841">
        <v>11</v>
      </c>
      <c r="AC71" s="959" t="s">
        <v>1241</v>
      </c>
      <c r="AD71" s="759" t="s">
        <v>1185</v>
      </c>
      <c r="AE71" s="961" t="s">
        <v>1241</v>
      </c>
      <c r="AF71" s="903" t="s">
        <v>1185</v>
      </c>
      <c r="AG71" s="962" t="s">
        <v>1241</v>
      </c>
      <c r="AH71" s="908" t="s">
        <v>1185</v>
      </c>
      <c r="AI71" s="961" t="s">
        <v>1241</v>
      </c>
      <c r="AJ71" s="903" t="s">
        <v>1185</v>
      </c>
      <c r="AK71" s="959" t="s">
        <v>1241</v>
      </c>
      <c r="AL71" s="759" t="s">
        <v>1185</v>
      </c>
      <c r="AM71" s="836">
        <v>11</v>
      </c>
      <c r="AN71" s="1411"/>
      <c r="AO71" s="1384"/>
      <c r="AP71" s="831">
        <v>11</v>
      </c>
      <c r="AQ71" s="966" t="s">
        <v>1231</v>
      </c>
      <c r="AR71" s="994" t="s">
        <v>89</v>
      </c>
      <c r="AS71" s="978" t="s">
        <v>1275</v>
      </c>
      <c r="AT71" s="967">
        <v>110</v>
      </c>
      <c r="AU71" s="921"/>
      <c r="AV71" s="921"/>
      <c r="AW71" s="914" t="s">
        <v>461</v>
      </c>
      <c r="AX71" s="914">
        <v>115</v>
      </c>
      <c r="AY71" s="966" t="s">
        <v>1210</v>
      </c>
      <c r="AZ71" s="997">
        <v>10</v>
      </c>
      <c r="BA71" s="826">
        <v>11</v>
      </c>
      <c r="BB71" s="1380"/>
      <c r="BD71" s="561" t="str">
        <f t="shared" si="48"/>
        <v>0</v>
      </c>
      <c r="BE71" s="560" t="str">
        <f t="shared" si="49"/>
        <v>0</v>
      </c>
      <c r="BF71" s="714" t="str">
        <f t="shared" si="50"/>
        <v>0</v>
      </c>
      <c r="BG71" s="560" t="str">
        <f t="shared" si="51"/>
        <v>0</v>
      </c>
      <c r="BH71" s="562" t="str">
        <f t="shared" si="14"/>
        <v>0</v>
      </c>
      <c r="BI71" s="561" t="str">
        <f t="shared" si="30"/>
        <v>0</v>
      </c>
      <c r="BJ71" s="560" t="str">
        <f t="shared" si="31"/>
        <v>0</v>
      </c>
      <c r="BK71" s="560" t="str">
        <f t="shared" si="32"/>
        <v>0</v>
      </c>
      <c r="BL71" s="718" t="str">
        <f t="shared" si="33"/>
        <v>0</v>
      </c>
      <c r="BM71" s="561">
        <f t="shared" si="34"/>
        <v>28</v>
      </c>
      <c r="BN71" s="560">
        <f>IF(AE71=0,"0",$AE$2)</f>
        <v>29</v>
      </c>
      <c r="BO71" s="560">
        <f t="shared" si="36"/>
        <v>30</v>
      </c>
      <c r="BP71" s="560">
        <f t="shared" si="37"/>
        <v>26</v>
      </c>
      <c r="BQ71" s="718">
        <f t="shared" si="38"/>
        <v>26</v>
      </c>
      <c r="BR71" s="561">
        <f t="shared" si="39"/>
        <v>36</v>
      </c>
      <c r="BS71" s="714">
        <f t="shared" si="40"/>
        <v>27</v>
      </c>
      <c r="BT71" s="560" t="str">
        <f t="shared" si="41"/>
        <v>0</v>
      </c>
      <c r="BU71" s="714">
        <f t="shared" si="42"/>
        <v>30</v>
      </c>
      <c r="BV71" s="562">
        <f t="shared" si="43"/>
        <v>27</v>
      </c>
      <c r="BW71" s="550">
        <f t="shared" si="15"/>
        <v>259</v>
      </c>
      <c r="BX71">
        <f t="shared" si="16"/>
        <v>83</v>
      </c>
      <c r="BY71">
        <f t="shared" si="17"/>
        <v>176</v>
      </c>
    </row>
    <row r="72" spans="1:77" ht="54" x14ac:dyDescent="0.45">
      <c r="A72" s="1396"/>
      <c r="B72" s="861">
        <v>12</v>
      </c>
      <c r="C72" s="781"/>
      <c r="D72" s="1030"/>
      <c r="E72" s="884"/>
      <c r="F72" s="885"/>
      <c r="G72" s="872"/>
      <c r="H72" s="873"/>
      <c r="I72" s="884"/>
      <c r="J72" s="885"/>
      <c r="K72" s="808"/>
      <c r="L72" s="809"/>
      <c r="M72" s="856">
        <v>12</v>
      </c>
      <c r="N72" s="1396"/>
      <c r="O72" s="1392"/>
      <c r="P72" s="851">
        <v>12</v>
      </c>
      <c r="Q72" s="792"/>
      <c r="R72" s="792"/>
      <c r="S72" s="895"/>
      <c r="T72" s="895"/>
      <c r="U72" s="895"/>
      <c r="V72" s="892"/>
      <c r="W72" s="784"/>
      <c r="X72" s="792"/>
      <c r="Y72" s="846">
        <v>12</v>
      </c>
      <c r="Z72" s="1392"/>
      <c r="AA72" s="1407"/>
      <c r="AB72" s="841">
        <v>12</v>
      </c>
      <c r="AC72" s="759"/>
      <c r="AD72" s="759"/>
      <c r="AE72" s="903"/>
      <c r="AF72" s="903"/>
      <c r="AG72" s="908"/>
      <c r="AH72" s="908"/>
      <c r="AI72" s="903"/>
      <c r="AJ72" s="903"/>
      <c r="AK72" s="759"/>
      <c r="AL72" s="759"/>
      <c r="AM72" s="836">
        <v>12</v>
      </c>
      <c r="AN72" s="1411"/>
      <c r="AO72" s="1384"/>
      <c r="AP72" s="831">
        <v>12</v>
      </c>
      <c r="AQ72" s="760"/>
      <c r="AR72" s="760"/>
      <c r="AS72" s="978" t="s">
        <v>1276</v>
      </c>
      <c r="AT72" s="967">
        <v>110</v>
      </c>
      <c r="AU72" s="979" t="s">
        <v>1210</v>
      </c>
      <c r="AV72" s="969" t="s">
        <v>1185</v>
      </c>
      <c r="AW72" s="978" t="s">
        <v>1277</v>
      </c>
      <c r="AX72" s="967">
        <v>115</v>
      </c>
      <c r="AY72" s="966" t="s">
        <v>1231</v>
      </c>
      <c r="AZ72" s="997" t="s">
        <v>89</v>
      </c>
      <c r="BA72" s="826">
        <v>12</v>
      </c>
      <c r="BB72" s="1380"/>
      <c r="BD72" s="561" t="str">
        <f t="shared" si="48"/>
        <v>0</v>
      </c>
      <c r="BE72" s="560" t="str">
        <f t="shared" si="49"/>
        <v>0</v>
      </c>
      <c r="BF72" s="714" t="str">
        <f t="shared" si="50"/>
        <v>0</v>
      </c>
      <c r="BG72" s="560" t="str">
        <f t="shared" si="51"/>
        <v>0</v>
      </c>
      <c r="BH72" s="562" t="str">
        <f t="shared" si="14"/>
        <v>0</v>
      </c>
      <c r="BI72" s="561" t="str">
        <f t="shared" si="30"/>
        <v>0</v>
      </c>
      <c r="BJ72" s="560" t="str">
        <f t="shared" si="31"/>
        <v>0</v>
      </c>
      <c r="BK72" s="560" t="str">
        <f t="shared" si="32"/>
        <v>0</v>
      </c>
      <c r="BL72" s="718" t="str">
        <f t="shared" si="33"/>
        <v>0</v>
      </c>
      <c r="BM72" s="561" t="str">
        <f t="shared" si="34"/>
        <v>0</v>
      </c>
      <c r="BN72" s="560" t="str">
        <f>IF(AE72=0,"0",$AE$2)</f>
        <v>0</v>
      </c>
      <c r="BO72" s="560" t="str">
        <f t="shared" si="36"/>
        <v>0</v>
      </c>
      <c r="BP72" s="560" t="str">
        <f t="shared" si="37"/>
        <v>0</v>
      </c>
      <c r="BQ72" s="718" t="str">
        <f t="shared" si="38"/>
        <v>0</v>
      </c>
      <c r="BR72" s="561" t="str">
        <f t="shared" si="39"/>
        <v>0</v>
      </c>
      <c r="BS72" s="714">
        <f t="shared" si="40"/>
        <v>27</v>
      </c>
      <c r="BT72" s="560">
        <f t="shared" si="41"/>
        <v>29</v>
      </c>
      <c r="BU72" s="714">
        <f t="shared" si="42"/>
        <v>30</v>
      </c>
      <c r="BV72" s="562">
        <f t="shared" si="43"/>
        <v>27</v>
      </c>
      <c r="BW72" s="550">
        <f t="shared" si="15"/>
        <v>113</v>
      </c>
      <c r="BX72">
        <f t="shared" si="16"/>
        <v>57</v>
      </c>
      <c r="BY72">
        <f t="shared" si="17"/>
        <v>56</v>
      </c>
    </row>
    <row r="73" spans="1:77" ht="36.6" thickBot="1" x14ac:dyDescent="0.5">
      <c r="A73" s="1397"/>
      <c r="B73" s="862">
        <v>13</v>
      </c>
      <c r="C73" s="795"/>
      <c r="D73" s="1031"/>
      <c r="E73" s="880"/>
      <c r="F73" s="881"/>
      <c r="G73" s="868"/>
      <c r="H73" s="869"/>
      <c r="I73" s="880"/>
      <c r="J73" s="881"/>
      <c r="K73" s="795"/>
      <c r="L73" s="796"/>
      <c r="M73" s="857">
        <v>13</v>
      </c>
      <c r="N73" s="1397"/>
      <c r="O73" s="1393"/>
      <c r="P73" s="852">
        <v>13</v>
      </c>
      <c r="Q73" s="797"/>
      <c r="R73" s="797"/>
      <c r="S73" s="899"/>
      <c r="T73" s="899"/>
      <c r="U73" s="899"/>
      <c r="V73" s="899"/>
      <c r="W73" s="797"/>
      <c r="X73" s="797"/>
      <c r="Y73" s="847">
        <v>13</v>
      </c>
      <c r="Z73" s="1393"/>
      <c r="AA73" s="1408"/>
      <c r="AB73" s="842">
        <v>13</v>
      </c>
      <c r="AC73" s="810"/>
      <c r="AD73" s="799"/>
      <c r="AE73" s="904"/>
      <c r="AF73" s="904"/>
      <c r="AG73" s="910"/>
      <c r="AH73" s="910"/>
      <c r="AI73" s="904"/>
      <c r="AJ73" s="904"/>
      <c r="AK73" s="799"/>
      <c r="AL73" s="799"/>
      <c r="AM73" s="837">
        <v>13</v>
      </c>
      <c r="AN73" s="1412"/>
      <c r="AO73" s="1385"/>
      <c r="AP73" s="832">
        <v>13</v>
      </c>
      <c r="AQ73" s="761"/>
      <c r="AR73" s="761"/>
      <c r="AS73" s="915"/>
      <c r="AT73" s="915"/>
      <c r="AU73" s="922"/>
      <c r="AV73" s="922"/>
      <c r="AW73" s="1001" t="s">
        <v>1278</v>
      </c>
      <c r="AX73" s="996">
        <v>115</v>
      </c>
      <c r="AY73" s="761"/>
      <c r="AZ73" s="761"/>
      <c r="BA73" s="827">
        <v>13</v>
      </c>
      <c r="BB73" s="1381"/>
      <c r="BD73" s="563" t="str">
        <f t="shared" si="48"/>
        <v>0</v>
      </c>
      <c r="BE73" s="564" t="str">
        <f t="shared" si="49"/>
        <v>0</v>
      </c>
      <c r="BF73" s="715" t="str">
        <f t="shared" si="50"/>
        <v>0</v>
      </c>
      <c r="BG73" s="564" t="str">
        <f t="shared" si="51"/>
        <v>0</v>
      </c>
      <c r="BH73" s="565" t="str">
        <f t="shared" si="14"/>
        <v>0</v>
      </c>
      <c r="BI73" s="563" t="str">
        <f t="shared" si="30"/>
        <v>0</v>
      </c>
      <c r="BJ73" s="564" t="str">
        <f t="shared" si="31"/>
        <v>0</v>
      </c>
      <c r="BK73" s="564" t="str">
        <f t="shared" si="32"/>
        <v>0</v>
      </c>
      <c r="BL73" s="719" t="str">
        <f t="shared" si="33"/>
        <v>0</v>
      </c>
      <c r="BM73" s="563" t="str">
        <f t="shared" si="34"/>
        <v>0</v>
      </c>
      <c r="BN73" s="564">
        <f>IF(AE73=0,"0",$AE$2)/2</f>
        <v>0</v>
      </c>
      <c r="BO73" s="564" t="str">
        <f t="shared" si="36"/>
        <v>0</v>
      </c>
      <c r="BP73" s="564" t="str">
        <f t="shared" si="37"/>
        <v>0</v>
      </c>
      <c r="BQ73" s="719" t="str">
        <f t="shared" si="38"/>
        <v>0</v>
      </c>
      <c r="BR73" s="563" t="str">
        <f t="shared" si="39"/>
        <v>0</v>
      </c>
      <c r="BS73" s="715" t="str">
        <f t="shared" si="40"/>
        <v>0</v>
      </c>
      <c r="BT73" s="564" t="str">
        <f t="shared" si="41"/>
        <v>0</v>
      </c>
      <c r="BU73" s="715">
        <f t="shared" si="42"/>
        <v>30</v>
      </c>
      <c r="BV73" s="565" t="str">
        <f t="shared" si="43"/>
        <v>0</v>
      </c>
      <c r="BW73" s="550">
        <f t="shared" si="15"/>
        <v>30</v>
      </c>
      <c r="BX73">
        <f t="shared" si="16"/>
        <v>30</v>
      </c>
      <c r="BY73">
        <f t="shared" si="17"/>
        <v>0</v>
      </c>
    </row>
    <row r="74" spans="1:77" ht="31.8" thickTop="1" x14ac:dyDescent="0.3"/>
  </sheetData>
  <autoFilter ref="A3:BB73" xr:uid="{257B4B3B-E7D1-4ACA-925B-8C336E00A170}"/>
  <mergeCells count="59">
    <mergeCell ref="N61:N73"/>
    <mergeCell ref="AI3:AJ3"/>
    <mergeCell ref="Z61:Z73"/>
    <mergeCell ref="AA61:AA73"/>
    <mergeCell ref="AG3:AH3"/>
    <mergeCell ref="AE3:AF3"/>
    <mergeCell ref="AC3:AD3"/>
    <mergeCell ref="AA19:AA32"/>
    <mergeCell ref="Z33:Z46"/>
    <mergeCell ref="AA33:AA46"/>
    <mergeCell ref="Z47:Z60"/>
    <mergeCell ref="AA47:AA60"/>
    <mergeCell ref="Z4:Z18"/>
    <mergeCell ref="AA4:AA18"/>
    <mergeCell ref="Z19:Z32"/>
    <mergeCell ref="N4:N18"/>
    <mergeCell ref="N19:N32"/>
    <mergeCell ref="AO33:AO46"/>
    <mergeCell ref="AO47:AO60"/>
    <mergeCell ref="N33:N46"/>
    <mergeCell ref="N47:N60"/>
    <mergeCell ref="AO61:AO73"/>
    <mergeCell ref="AN4:AN18"/>
    <mergeCell ref="AN19:AN32"/>
    <mergeCell ref="AN33:AN46"/>
    <mergeCell ref="AN47:AN60"/>
    <mergeCell ref="AN61:AN73"/>
    <mergeCell ref="A61:A73"/>
    <mergeCell ref="AK3:AL3"/>
    <mergeCell ref="AQ3:AR3"/>
    <mergeCell ref="AU3:AV3"/>
    <mergeCell ref="AW3:AX3"/>
    <mergeCell ref="A19:A32"/>
    <mergeCell ref="A4:A18"/>
    <mergeCell ref="A47:A60"/>
    <mergeCell ref="A33:A46"/>
    <mergeCell ref="AS3:AT3"/>
    <mergeCell ref="Q3:R3"/>
    <mergeCell ref="S3:T3"/>
    <mergeCell ref="U3:V3"/>
    <mergeCell ref="W3:X3"/>
    <mergeCell ref="C3:D3"/>
    <mergeCell ref="E3:F3"/>
    <mergeCell ref="G3:H3"/>
    <mergeCell ref="I3:J3"/>
    <mergeCell ref="BB61:BB73"/>
    <mergeCell ref="AY3:AZ3"/>
    <mergeCell ref="BB47:BB60"/>
    <mergeCell ref="BB4:BB18"/>
    <mergeCell ref="BB19:BB32"/>
    <mergeCell ref="BB33:BB46"/>
    <mergeCell ref="K3:L3"/>
    <mergeCell ref="O4:O18"/>
    <mergeCell ref="O19:O32"/>
    <mergeCell ref="O33:O46"/>
    <mergeCell ref="O47:O60"/>
    <mergeCell ref="O61:O73"/>
    <mergeCell ref="AO4:AO18"/>
    <mergeCell ref="AO19:AO32"/>
  </mergeCells>
  <conditionalFormatting sqref="BY1:BY1048576">
    <cfRule type="cellIs" dxfId="6" priority="1" operator="greaterThan">
      <formula>250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4" fitToWidth="2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993B-90D1-407F-9197-C7B2EC974C39}">
  <dimension ref="A1:D45"/>
  <sheetViews>
    <sheetView zoomScale="80" zoomScaleNormal="80" workbookViewId="0">
      <selection activeCell="D13" sqref="D13"/>
    </sheetView>
  </sheetViews>
  <sheetFormatPr defaultRowHeight="14.4" x14ac:dyDescent="0.3"/>
  <cols>
    <col min="1" max="1" width="11.5546875" bestFit="1" customWidth="1"/>
  </cols>
  <sheetData>
    <row r="1" spans="1:4" x14ac:dyDescent="0.3">
      <c r="A1" s="571" t="s">
        <v>587</v>
      </c>
      <c r="B1" s="611" t="s">
        <v>873</v>
      </c>
      <c r="C1" s="571" t="s">
        <v>588</v>
      </c>
      <c r="D1" s="611" t="s">
        <v>874</v>
      </c>
    </row>
    <row r="2" spans="1:4" x14ac:dyDescent="0.3">
      <c r="A2" s="749">
        <v>109</v>
      </c>
      <c r="B2" s="571"/>
      <c r="C2" s="571"/>
      <c r="D2" s="571"/>
    </row>
    <row r="3" spans="1:4" x14ac:dyDescent="0.3">
      <c r="A3" s="749">
        <v>110</v>
      </c>
      <c r="B3" s="571" t="s">
        <v>482</v>
      </c>
      <c r="C3" s="571"/>
      <c r="D3" s="571" t="s">
        <v>60</v>
      </c>
    </row>
    <row r="4" spans="1:4" x14ac:dyDescent="0.3">
      <c r="A4" s="749">
        <v>112</v>
      </c>
      <c r="B4" s="571" t="s">
        <v>504</v>
      </c>
      <c r="C4" s="571" t="s">
        <v>63</v>
      </c>
      <c r="D4" s="571"/>
    </row>
    <row r="5" spans="1:4" x14ac:dyDescent="0.3">
      <c r="A5" s="749">
        <v>113</v>
      </c>
      <c r="B5" s="571" t="s">
        <v>54</v>
      </c>
      <c r="C5" s="571"/>
      <c r="D5" s="571"/>
    </row>
    <row r="6" spans="1:4" x14ac:dyDescent="0.3">
      <c r="A6" s="749">
        <v>114</v>
      </c>
      <c r="B6" s="571" t="s">
        <v>545</v>
      </c>
      <c r="C6" s="571"/>
      <c r="D6" s="571"/>
    </row>
    <row r="7" spans="1:4" x14ac:dyDescent="0.3">
      <c r="A7" s="749">
        <v>115</v>
      </c>
      <c r="B7" s="571" t="s">
        <v>486</v>
      </c>
      <c r="C7" s="571"/>
      <c r="D7" s="571" t="s">
        <v>62</v>
      </c>
    </row>
    <row r="8" spans="1:4" x14ac:dyDescent="0.3">
      <c r="A8" s="749">
        <v>105</v>
      </c>
      <c r="B8" s="571" t="s">
        <v>573</v>
      </c>
      <c r="C8" s="571"/>
      <c r="D8" s="571" t="s">
        <v>492</v>
      </c>
    </row>
    <row r="9" spans="1:4" x14ac:dyDescent="0.3">
      <c r="A9" s="749">
        <v>104</v>
      </c>
      <c r="B9" s="571"/>
      <c r="C9" s="571"/>
      <c r="D9" s="571"/>
    </row>
    <row r="10" spans="1:4" x14ac:dyDescent="0.3">
      <c r="A10" s="571" t="s">
        <v>564</v>
      </c>
      <c r="B10" s="571"/>
      <c r="C10" s="571"/>
      <c r="D10" s="571"/>
    </row>
    <row r="11" spans="1:4" x14ac:dyDescent="0.3">
      <c r="A11" s="571" t="s">
        <v>565</v>
      </c>
      <c r="B11" s="571"/>
      <c r="C11" s="571"/>
      <c r="D11" s="571"/>
    </row>
    <row r="12" spans="1:4" x14ac:dyDescent="0.3">
      <c r="A12" s="749">
        <v>201</v>
      </c>
      <c r="B12" s="571" t="s">
        <v>501</v>
      </c>
      <c r="C12" s="571"/>
      <c r="D12" s="571" t="s">
        <v>489</v>
      </c>
    </row>
    <row r="13" spans="1:4" x14ac:dyDescent="0.3">
      <c r="A13" s="749">
        <v>202</v>
      </c>
      <c r="B13" s="571" t="s">
        <v>576</v>
      </c>
      <c r="C13" s="571"/>
      <c r="D13" s="571" t="s">
        <v>496</v>
      </c>
    </row>
    <row r="14" spans="1:4" x14ac:dyDescent="0.3">
      <c r="A14" s="749">
        <v>203</v>
      </c>
      <c r="B14" s="571" t="s">
        <v>497</v>
      </c>
      <c r="C14" s="571"/>
      <c r="D14" s="571" t="s">
        <v>490</v>
      </c>
    </row>
    <row r="15" spans="1:4" x14ac:dyDescent="0.3">
      <c r="A15" s="749">
        <v>204</v>
      </c>
      <c r="B15" s="571" t="s">
        <v>575</v>
      </c>
      <c r="C15" s="571"/>
      <c r="D15" s="571" t="s">
        <v>488</v>
      </c>
    </row>
    <row r="16" spans="1:4" x14ac:dyDescent="0.3">
      <c r="A16" s="749">
        <v>205</v>
      </c>
      <c r="B16" s="571" t="s">
        <v>503</v>
      </c>
      <c r="C16" s="571"/>
      <c r="D16" s="571" t="s">
        <v>493</v>
      </c>
    </row>
    <row r="17" spans="1:4" x14ac:dyDescent="0.3">
      <c r="A17" s="749">
        <v>206</v>
      </c>
      <c r="B17" s="571" t="s">
        <v>502</v>
      </c>
      <c r="C17" s="571"/>
      <c r="D17" s="571" t="s">
        <v>498</v>
      </c>
    </row>
    <row r="18" spans="1:4" x14ac:dyDescent="0.3">
      <c r="A18" s="749">
        <v>207</v>
      </c>
      <c r="B18" s="571" t="s">
        <v>574</v>
      </c>
      <c r="C18" s="571"/>
      <c r="D18" s="571" t="s">
        <v>494</v>
      </c>
    </row>
    <row r="19" spans="1:4" x14ac:dyDescent="0.3">
      <c r="A19" s="749">
        <v>208</v>
      </c>
      <c r="B19" s="571" t="s">
        <v>483</v>
      </c>
      <c r="C19" s="571"/>
      <c r="D19" s="571" t="s">
        <v>491</v>
      </c>
    </row>
    <row r="20" spans="1:4" x14ac:dyDescent="0.3">
      <c r="A20" s="749" t="s">
        <v>566</v>
      </c>
      <c r="B20" s="571" t="s">
        <v>485</v>
      </c>
      <c r="C20" s="571"/>
      <c r="D20" s="571" t="s">
        <v>495</v>
      </c>
    </row>
    <row r="21" spans="1:4" x14ac:dyDescent="0.3">
      <c r="A21" s="571" t="s">
        <v>567</v>
      </c>
      <c r="B21" s="571"/>
      <c r="C21" s="571"/>
      <c r="D21" s="571"/>
    </row>
    <row r="22" spans="1:4" x14ac:dyDescent="0.3">
      <c r="A22" s="749">
        <v>216</v>
      </c>
      <c r="B22" s="571" t="s">
        <v>571</v>
      </c>
      <c r="C22" s="571"/>
      <c r="D22" s="571" t="s">
        <v>500</v>
      </c>
    </row>
    <row r="23" spans="1:4" x14ac:dyDescent="0.3">
      <c r="A23" s="749" t="s">
        <v>107</v>
      </c>
      <c r="B23" s="571"/>
      <c r="C23" s="571"/>
      <c r="D23" s="571"/>
    </row>
    <row r="24" spans="1:4" x14ac:dyDescent="0.3">
      <c r="A24" s="749">
        <v>213</v>
      </c>
      <c r="B24" s="571" t="s">
        <v>572</v>
      </c>
      <c r="C24" s="571"/>
      <c r="D24" s="571"/>
    </row>
    <row r="25" spans="1:4" x14ac:dyDescent="0.3">
      <c r="A25" s="749">
        <v>218</v>
      </c>
      <c r="B25" s="571" t="s">
        <v>577</v>
      </c>
      <c r="C25" s="571"/>
      <c r="D25" s="571"/>
    </row>
    <row r="26" spans="1:4" x14ac:dyDescent="0.3">
      <c r="A26" s="749">
        <v>217</v>
      </c>
      <c r="B26" s="571" t="s">
        <v>484</v>
      </c>
      <c r="C26" s="571"/>
      <c r="D26" s="571" t="s">
        <v>499</v>
      </c>
    </row>
    <row r="27" spans="1:4" x14ac:dyDescent="0.3">
      <c r="A27" s="749">
        <v>220</v>
      </c>
      <c r="B27" s="571" t="s">
        <v>505</v>
      </c>
      <c r="C27" s="571"/>
      <c r="D27" s="571" t="s">
        <v>487</v>
      </c>
    </row>
    <row r="28" spans="1:4" x14ac:dyDescent="0.3">
      <c r="A28" s="571" t="s">
        <v>568</v>
      </c>
      <c r="B28" s="571"/>
      <c r="C28" s="571"/>
      <c r="D28" s="571"/>
    </row>
    <row r="29" spans="1:4" x14ac:dyDescent="0.3">
      <c r="A29" s="571" t="s">
        <v>229</v>
      </c>
      <c r="B29" s="571"/>
      <c r="C29" s="571"/>
      <c r="D29" s="571"/>
    </row>
    <row r="30" spans="1:4" x14ac:dyDescent="0.3">
      <c r="A30" s="571" t="s">
        <v>8</v>
      </c>
      <c r="B30" s="571"/>
      <c r="C30" s="571"/>
      <c r="D30" s="571"/>
    </row>
    <row r="31" spans="1:4" x14ac:dyDescent="0.3">
      <c r="A31" s="571" t="s">
        <v>589</v>
      </c>
      <c r="B31" s="571"/>
      <c r="C31" s="571"/>
      <c r="D31" s="571"/>
    </row>
    <row r="32" spans="1:4" x14ac:dyDescent="0.3">
      <c r="A32" s="749" t="s">
        <v>859</v>
      </c>
      <c r="B32" s="571"/>
      <c r="C32" s="571" t="s">
        <v>88</v>
      </c>
      <c r="D32" s="571"/>
    </row>
    <row r="33" spans="1:4" x14ac:dyDescent="0.3">
      <c r="A33" s="749" t="s">
        <v>860</v>
      </c>
      <c r="B33" s="571"/>
      <c r="C33" s="571" t="s">
        <v>58</v>
      </c>
      <c r="D33" s="571"/>
    </row>
    <row r="34" spans="1:4" x14ac:dyDescent="0.3">
      <c r="A34" s="749" t="s">
        <v>861</v>
      </c>
      <c r="B34" s="571" t="s">
        <v>784</v>
      </c>
      <c r="C34" s="571"/>
      <c r="D34" s="571"/>
    </row>
    <row r="35" spans="1:4" x14ac:dyDescent="0.3">
      <c r="A35" s="749" t="s">
        <v>862</v>
      </c>
      <c r="B35" s="571"/>
      <c r="C35" s="571" t="s">
        <v>59</v>
      </c>
      <c r="D35" s="571"/>
    </row>
    <row r="36" spans="1:4" x14ac:dyDescent="0.3">
      <c r="A36" s="749" t="s">
        <v>863</v>
      </c>
      <c r="B36" s="571"/>
      <c r="C36" s="571" t="s">
        <v>61</v>
      </c>
      <c r="D36" s="571"/>
    </row>
    <row r="37" spans="1:4" x14ac:dyDescent="0.3">
      <c r="A37" s="749" t="s">
        <v>864</v>
      </c>
      <c r="B37" s="571"/>
      <c r="C37" s="571" t="s">
        <v>57</v>
      </c>
      <c r="D37" s="571"/>
    </row>
    <row r="38" spans="1:4" x14ac:dyDescent="0.3">
      <c r="A38" s="749" t="s">
        <v>865</v>
      </c>
      <c r="B38" s="571" t="s">
        <v>52</v>
      </c>
      <c r="C38" s="571"/>
      <c r="D38" s="571"/>
    </row>
    <row r="39" spans="1:4" x14ac:dyDescent="0.3">
      <c r="A39" s="749" t="s">
        <v>866</v>
      </c>
      <c r="B39" s="571" t="s">
        <v>53</v>
      </c>
      <c r="C39" s="571"/>
      <c r="D39" s="571"/>
    </row>
    <row r="40" spans="1:4" x14ac:dyDescent="0.3">
      <c r="A40" s="749" t="s">
        <v>867</v>
      </c>
      <c r="B40" s="571"/>
      <c r="C40" s="571" t="s">
        <v>56</v>
      </c>
      <c r="D40" s="571"/>
    </row>
    <row r="41" spans="1:4" x14ac:dyDescent="0.3">
      <c r="A41" s="749" t="s">
        <v>868</v>
      </c>
      <c r="B41" s="571" t="s">
        <v>544</v>
      </c>
      <c r="C41" s="571"/>
      <c r="D41" s="571"/>
    </row>
    <row r="42" spans="1:4" x14ac:dyDescent="0.3">
      <c r="A42" s="749" t="s">
        <v>869</v>
      </c>
      <c r="B42" s="571"/>
      <c r="C42" s="571" t="s">
        <v>55</v>
      </c>
      <c r="D42" s="571"/>
    </row>
    <row r="43" spans="1:4" x14ac:dyDescent="0.3">
      <c r="A43" s="749" t="s">
        <v>870</v>
      </c>
      <c r="B43" s="571" t="s">
        <v>543</v>
      </c>
      <c r="C43" s="571"/>
      <c r="D43" s="571"/>
    </row>
    <row r="44" spans="1:4" x14ac:dyDescent="0.3">
      <c r="A44" s="749" t="s">
        <v>871</v>
      </c>
      <c r="B44" s="571" t="s">
        <v>51</v>
      </c>
      <c r="C44" s="571"/>
      <c r="D44" s="571"/>
    </row>
    <row r="45" spans="1:4" x14ac:dyDescent="0.3">
      <c r="A45" s="749" t="s">
        <v>872</v>
      </c>
      <c r="B45" s="571" t="s">
        <v>546</v>
      </c>
      <c r="C45" s="571"/>
      <c r="D45" s="571"/>
    </row>
  </sheetData>
  <autoFilter ref="A1:F45" xr:uid="{71EE993B-90D1-407F-9197-C7B2EC974C39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F6BB-8019-4F1F-8E32-C63FD0EFB8BD}">
  <sheetPr>
    <pageSetUpPr fitToPage="1"/>
  </sheetPr>
  <dimension ref="A1:CU74"/>
  <sheetViews>
    <sheetView tabSelected="1" zoomScale="30" zoomScaleNormal="30" zoomScaleSheetLayoutView="40" workbookViewId="0">
      <pane ySplit="3" topLeftCell="A68" activePane="bottomLeft" state="frozen"/>
      <selection activeCell="M46" sqref="M46"/>
      <selection pane="bottomLeft" activeCell="B59" sqref="A59:XFD59"/>
    </sheetView>
  </sheetViews>
  <sheetFormatPr defaultColWidth="6.5546875" defaultRowHeight="52.8" customHeight="1" outlineLevelRow="1" outlineLevelCol="3" x14ac:dyDescent="0.45"/>
  <cols>
    <col min="1" max="1" width="13.77734375" style="208" bestFit="1" customWidth="1"/>
    <col min="2" max="2" width="9.33203125" style="208" bestFit="1" customWidth="1"/>
    <col min="3" max="3" width="36.44140625" style="208" customWidth="1" outlineLevel="1"/>
    <col min="4" max="4" width="16" style="208" customWidth="1" outlineLevel="1"/>
    <col min="5" max="5" width="36.21875" style="208" customWidth="1" outlineLevel="1"/>
    <col min="6" max="6" width="18.21875" style="208" customWidth="1" outlineLevel="1"/>
    <col min="7" max="7" width="36.44140625" style="208" customWidth="1"/>
    <col min="8" max="8" width="16" style="208" bestFit="1" customWidth="1"/>
    <col min="9" max="9" width="36.44140625" style="208" customWidth="1"/>
    <col min="10" max="10" width="18.21875" style="208" bestFit="1" customWidth="1"/>
    <col min="11" max="11" width="36.109375" style="208" customWidth="1" outlineLevel="1"/>
    <col min="12" max="12" width="17.44140625" style="208" customWidth="1" outlineLevel="1"/>
    <col min="13" max="13" width="9.33203125" style="208" bestFit="1" customWidth="1"/>
    <col min="14" max="14" width="13.77734375" style="208" bestFit="1" customWidth="1"/>
    <col min="15" max="16" width="10.77734375" style="208" customWidth="1"/>
    <col min="17" max="17" width="36.44140625" style="208" customWidth="1" outlineLevel="2"/>
    <col min="18" max="18" width="15.88671875" style="208" customWidth="1" outlineLevel="2"/>
    <col min="19" max="19" width="36.44140625" style="208" customWidth="1" outlineLevel="1"/>
    <col min="20" max="20" width="15.88671875" style="208" customWidth="1" outlineLevel="1"/>
    <col min="21" max="21" width="36.44140625" style="208" customWidth="1" outlineLevel="1"/>
    <col min="22" max="22" width="18.21875" style="208" bestFit="1" customWidth="1" outlineLevel="1"/>
    <col min="23" max="23" width="36.44140625" style="208" customWidth="1" outlineLevel="1"/>
    <col min="24" max="24" width="17.88671875" style="208" customWidth="1" outlineLevel="1"/>
    <col min="25" max="25" width="36.44140625" style="208" customWidth="1" outlineLevel="1"/>
    <col min="26" max="26" width="22" style="208" bestFit="1" customWidth="1" outlineLevel="1"/>
    <col min="27" max="28" width="10.77734375" customWidth="1" outlineLevel="1"/>
    <col min="29" max="30" width="10.77734375" customWidth="1"/>
    <col min="31" max="31" width="36.44140625" style="208" customWidth="1" outlineLevel="3"/>
    <col min="32" max="32" width="18.21875" style="208" customWidth="1" outlineLevel="3"/>
    <col min="33" max="33" width="36.44140625" style="208" customWidth="1" outlineLevel="2"/>
    <col min="34" max="34" width="17.88671875" style="208" customWidth="1" outlineLevel="2"/>
    <col min="35" max="35" width="36.109375" style="208" customWidth="1" outlineLevel="1"/>
    <col min="36" max="36" width="17.88671875" style="208" bestFit="1" customWidth="1" outlineLevel="1"/>
    <col min="37" max="37" width="36.44140625" style="208" customWidth="1" outlineLevel="1"/>
    <col min="38" max="38" width="20.109375" style="208" customWidth="1" outlineLevel="1"/>
    <col min="39" max="40" width="10.77734375" customWidth="1" outlineLevel="1"/>
    <col min="41" max="42" width="10.77734375" customWidth="1"/>
    <col min="43" max="43" width="36.44140625" style="208" customWidth="1" outlineLevel="2"/>
    <col min="44" max="44" width="17.77734375" style="208" customWidth="1" outlineLevel="2"/>
    <col min="45" max="45" width="36.44140625" style="208" customWidth="1" outlineLevel="2"/>
    <col min="46" max="46" width="17.88671875" style="208" bestFit="1" customWidth="1" outlineLevel="2"/>
    <col min="47" max="47" width="36.44140625" style="208" customWidth="1" outlineLevel="1"/>
    <col min="48" max="48" width="18.21875" style="208" bestFit="1" customWidth="1" outlineLevel="1"/>
    <col min="49" max="49" width="36.44140625" style="208" customWidth="1" outlineLevel="1"/>
    <col min="50" max="50" width="17.88671875" style="208" bestFit="1" customWidth="1" outlineLevel="1"/>
    <col min="51" max="51" width="36.44140625" style="208" customWidth="1" outlineLevel="2"/>
    <col min="52" max="52" width="18.21875" style="208" customWidth="1" outlineLevel="2"/>
    <col min="53" max="54" width="10.77734375" customWidth="1" outlineLevel="1"/>
    <col min="55" max="55" width="10.77734375" customWidth="1"/>
    <col min="56" max="56" width="10.77734375" style="208" customWidth="1"/>
    <col min="57" max="57" width="36.44140625" style="208" customWidth="1" outlineLevel="1"/>
    <col min="58" max="58" width="17.5546875" style="213" bestFit="1" customWidth="1" outlineLevel="1"/>
    <col min="59" max="59" width="36.21875" style="208" customWidth="1" outlineLevel="1"/>
    <col min="60" max="60" width="17.88671875" style="213" bestFit="1" customWidth="1" outlineLevel="1"/>
    <col min="61" max="61" width="36.44140625" style="208" customWidth="1" outlineLevel="1"/>
    <col min="62" max="62" width="17.88671875" style="213" bestFit="1" customWidth="1" outlineLevel="1"/>
    <col min="63" max="63" width="36.33203125" style="208" customWidth="1" outlineLevel="2"/>
    <col min="64" max="64" width="17.88671875" style="213" customWidth="1" outlineLevel="2"/>
    <col min="65" max="65" width="36.44140625" style="208" customWidth="1" outlineLevel="3"/>
    <col min="66" max="66" width="17.88671875" style="213" customWidth="1" outlineLevel="2"/>
    <col min="67" max="67" width="10.77734375" style="208" customWidth="1" outlineLevel="1"/>
    <col min="68" max="68" width="10.77734375" customWidth="1" outlineLevel="1"/>
    <col min="69" max="69" width="0" style="208" hidden="1" customWidth="1" outlineLevel="2"/>
    <col min="70" max="93" width="6.5546875" style="535" hidden="1" customWidth="1" outlineLevel="3"/>
    <col min="94" max="94" width="19.88671875" style="536" hidden="1" customWidth="1" outlineLevel="2"/>
    <col min="95" max="95" width="0" style="208" hidden="1" customWidth="1" outlineLevel="2"/>
    <col min="96" max="96" width="6.5546875" style="208" outlineLevel="1" collapsed="1"/>
    <col min="97" max="99" width="6.5546875" style="208" outlineLevel="1"/>
    <col min="100" max="16384" width="6.5546875" style="208"/>
  </cols>
  <sheetData>
    <row r="1" spans="1:94" s="573" customFormat="1" ht="52.8" customHeight="1" x14ac:dyDescent="0.85">
      <c r="C1" s="573">
        <v>31</v>
      </c>
      <c r="E1" s="573">
        <v>31</v>
      </c>
      <c r="G1" s="573">
        <v>33</v>
      </c>
      <c r="I1" s="573">
        <v>25</v>
      </c>
      <c r="K1" s="573">
        <v>26</v>
      </c>
      <c r="Q1" s="573">
        <v>24</v>
      </c>
      <c r="S1" s="573">
        <v>33</v>
      </c>
      <c r="U1" s="573">
        <v>24</v>
      </c>
      <c r="W1" s="573">
        <v>31</v>
      </c>
      <c r="Y1" s="573">
        <v>29</v>
      </c>
      <c r="AA1" s="574"/>
      <c r="AB1" s="574"/>
      <c r="AC1" s="574"/>
      <c r="AD1" s="574"/>
      <c r="AE1" s="573">
        <v>32</v>
      </c>
      <c r="AG1" s="573">
        <v>34</v>
      </c>
      <c r="AI1" s="573">
        <v>35</v>
      </c>
      <c r="AK1" s="573">
        <v>24</v>
      </c>
      <c r="AM1" s="574"/>
      <c r="AN1" s="574"/>
      <c r="AO1" s="574"/>
      <c r="AP1" s="574"/>
      <c r="AQ1" s="573">
        <v>31</v>
      </c>
      <c r="AS1" s="573">
        <v>32</v>
      </c>
      <c r="AU1" s="573">
        <v>31</v>
      </c>
      <c r="AW1" s="573">
        <v>33</v>
      </c>
      <c r="AY1" s="573">
        <v>29</v>
      </c>
      <c r="BA1" s="574"/>
      <c r="BB1" s="574"/>
      <c r="BC1" s="574"/>
      <c r="BE1" s="573">
        <v>31</v>
      </c>
      <c r="BG1" s="573">
        <v>27</v>
      </c>
      <c r="BI1" s="573">
        <v>28</v>
      </c>
      <c r="BK1" s="573">
        <v>24</v>
      </c>
      <c r="BM1" s="573">
        <v>27</v>
      </c>
      <c r="BP1" s="574"/>
      <c r="CP1" s="575"/>
    </row>
    <row r="2" spans="1:94" s="573" customFormat="1" ht="52.8" customHeight="1" thickBot="1" x14ac:dyDescent="0.9">
      <c r="Q2" s="573">
        <v>1</v>
      </c>
      <c r="AA2" s="574"/>
      <c r="AB2" s="574"/>
      <c r="AC2" s="574"/>
      <c r="AD2" s="574"/>
      <c r="AM2" s="574"/>
      <c r="AN2" s="574"/>
      <c r="AO2" s="574"/>
      <c r="AP2" s="574"/>
      <c r="AY2" s="573">
        <v>2</v>
      </c>
      <c r="BA2" s="574"/>
      <c r="BB2" s="574"/>
      <c r="BC2" s="574"/>
      <c r="BI2" s="573">
        <v>1</v>
      </c>
      <c r="BP2" s="574"/>
      <c r="CP2" s="575"/>
    </row>
    <row r="3" spans="1:94" ht="52.8" customHeight="1" thickBot="1" x14ac:dyDescent="0.5">
      <c r="A3" s="76" t="s">
        <v>9</v>
      </c>
      <c r="B3" s="101" t="s">
        <v>10</v>
      </c>
      <c r="C3" s="1450" t="s">
        <v>11</v>
      </c>
      <c r="D3" s="1450"/>
      <c r="E3" s="1451" t="s">
        <v>12</v>
      </c>
      <c r="F3" s="1451"/>
      <c r="G3" s="1452" t="s">
        <v>13</v>
      </c>
      <c r="H3" s="1452"/>
      <c r="I3" s="1451" t="s">
        <v>14</v>
      </c>
      <c r="J3" s="1451"/>
      <c r="K3" s="1450" t="s">
        <v>85</v>
      </c>
      <c r="L3" s="1450"/>
      <c r="M3" s="101" t="s">
        <v>10</v>
      </c>
      <c r="N3" s="76" t="s">
        <v>9</v>
      </c>
      <c r="O3" s="98" t="s">
        <v>9</v>
      </c>
      <c r="P3" s="99" t="s">
        <v>10</v>
      </c>
      <c r="Q3" s="1508" t="s">
        <v>15</v>
      </c>
      <c r="R3" s="1509"/>
      <c r="S3" s="1510" t="s">
        <v>16</v>
      </c>
      <c r="T3" s="1511"/>
      <c r="U3" s="1512" t="s">
        <v>17</v>
      </c>
      <c r="V3" s="1513"/>
      <c r="W3" s="1514" t="s">
        <v>18</v>
      </c>
      <c r="X3" s="1511"/>
      <c r="Y3" s="1515" t="s">
        <v>464</v>
      </c>
      <c r="Z3" s="1516"/>
      <c r="AA3" s="460" t="s">
        <v>10</v>
      </c>
      <c r="AB3" s="31" t="s">
        <v>9</v>
      </c>
      <c r="AC3" s="32" t="s">
        <v>9</v>
      </c>
      <c r="AD3" s="33" t="s">
        <v>10</v>
      </c>
      <c r="AE3" s="1517" t="s">
        <v>19</v>
      </c>
      <c r="AF3" s="1518"/>
      <c r="AG3" s="1502" t="s">
        <v>20</v>
      </c>
      <c r="AH3" s="1503"/>
      <c r="AI3" s="1504" t="s">
        <v>21</v>
      </c>
      <c r="AJ3" s="1505"/>
      <c r="AK3" s="1502" t="s">
        <v>22</v>
      </c>
      <c r="AL3" s="1503"/>
      <c r="AM3" s="33" t="s">
        <v>10</v>
      </c>
      <c r="AN3" s="32" t="s">
        <v>9</v>
      </c>
      <c r="AO3" s="34" t="s">
        <v>9</v>
      </c>
      <c r="AP3" s="35" t="s">
        <v>10</v>
      </c>
      <c r="AQ3" s="1495" t="s">
        <v>36</v>
      </c>
      <c r="AR3" s="1496"/>
      <c r="AS3" s="1493" t="s">
        <v>37</v>
      </c>
      <c r="AT3" s="1494"/>
      <c r="AU3" s="1506" t="s">
        <v>38</v>
      </c>
      <c r="AV3" s="1507"/>
      <c r="AW3" s="1493" t="s">
        <v>39</v>
      </c>
      <c r="AX3" s="1494"/>
      <c r="AY3" s="1495" t="s">
        <v>86</v>
      </c>
      <c r="AZ3" s="1496"/>
      <c r="BA3" s="51" t="s">
        <v>10</v>
      </c>
      <c r="BB3" s="34" t="s">
        <v>9</v>
      </c>
      <c r="BC3" s="52" t="s">
        <v>9</v>
      </c>
      <c r="BD3" s="737" t="s">
        <v>10</v>
      </c>
      <c r="BE3" s="1497" t="s">
        <v>40</v>
      </c>
      <c r="BF3" s="1492"/>
      <c r="BG3" s="1498" t="s">
        <v>41</v>
      </c>
      <c r="BH3" s="1499"/>
      <c r="BI3" s="1500" t="s">
        <v>42</v>
      </c>
      <c r="BJ3" s="1501"/>
      <c r="BK3" s="1498" t="s">
        <v>43</v>
      </c>
      <c r="BL3" s="1499"/>
      <c r="BM3" s="1491" t="s">
        <v>465</v>
      </c>
      <c r="BN3" s="1492"/>
      <c r="BO3" s="100" t="s">
        <v>10</v>
      </c>
      <c r="BP3" s="52" t="s">
        <v>9</v>
      </c>
      <c r="BR3" s="552" t="s">
        <v>482</v>
      </c>
      <c r="BS3" s="553" t="s">
        <v>483</v>
      </c>
      <c r="BT3" s="553" t="s">
        <v>484</v>
      </c>
      <c r="BU3" s="553" t="s">
        <v>485</v>
      </c>
      <c r="BV3" s="554" t="s">
        <v>486</v>
      </c>
      <c r="BW3" s="552" t="s">
        <v>487</v>
      </c>
      <c r="BX3" s="553" t="s">
        <v>488</v>
      </c>
      <c r="BY3" s="553" t="s">
        <v>489</v>
      </c>
      <c r="BZ3" s="553" t="s">
        <v>490</v>
      </c>
      <c r="CA3" s="554" t="s">
        <v>491</v>
      </c>
      <c r="CB3" s="552" t="s">
        <v>492</v>
      </c>
      <c r="CC3" s="553" t="s">
        <v>493</v>
      </c>
      <c r="CD3" s="553" t="s">
        <v>494</v>
      </c>
      <c r="CE3" s="554" t="s">
        <v>495</v>
      </c>
      <c r="CF3" s="552" t="s">
        <v>496</v>
      </c>
      <c r="CG3" s="553" t="s">
        <v>497</v>
      </c>
      <c r="CH3" s="553" t="s">
        <v>498</v>
      </c>
      <c r="CI3" s="553" t="s">
        <v>499</v>
      </c>
      <c r="CJ3" s="554" t="s">
        <v>500</v>
      </c>
      <c r="CK3" s="552" t="s">
        <v>501</v>
      </c>
      <c r="CL3" s="553" t="s">
        <v>502</v>
      </c>
      <c r="CM3" s="553" t="s">
        <v>503</v>
      </c>
      <c r="CN3" s="553" t="s">
        <v>504</v>
      </c>
      <c r="CO3" s="554" t="s">
        <v>505</v>
      </c>
      <c r="CP3" s="546" t="s">
        <v>481</v>
      </c>
    </row>
    <row r="4" spans="1:94" s="233" customFormat="1" ht="69" customHeight="1" outlineLevel="1" x14ac:dyDescent="0.45">
      <c r="A4" s="1419" t="s">
        <v>23</v>
      </c>
      <c r="B4" s="666">
        <v>1</v>
      </c>
      <c r="C4" s="621" t="s">
        <v>466</v>
      </c>
      <c r="D4" s="1203">
        <v>110</v>
      </c>
      <c r="E4" s="622" t="s">
        <v>467</v>
      </c>
      <c r="F4" s="1212">
        <v>208</v>
      </c>
      <c r="G4" s="623" t="s">
        <v>468</v>
      </c>
      <c r="H4" s="1221">
        <v>217</v>
      </c>
      <c r="I4" s="622" t="s">
        <v>469</v>
      </c>
      <c r="J4" s="1212" t="s">
        <v>566</v>
      </c>
      <c r="K4" s="621" t="s">
        <v>470</v>
      </c>
      <c r="L4" s="1229">
        <v>115</v>
      </c>
      <c r="M4" s="666">
        <v>1</v>
      </c>
      <c r="N4" s="1429" t="s">
        <v>23</v>
      </c>
      <c r="O4" s="1460" t="s">
        <v>23</v>
      </c>
      <c r="P4" s="1057">
        <v>1</v>
      </c>
      <c r="Q4" s="1090"/>
      <c r="R4" s="1231"/>
      <c r="S4" s="1092"/>
      <c r="T4" s="1094"/>
      <c r="U4" s="1095" t="s">
        <v>1212</v>
      </c>
      <c r="V4" s="1246" t="s">
        <v>1185</v>
      </c>
      <c r="W4" s="1092"/>
      <c r="X4" s="1255"/>
      <c r="Y4" s="1090"/>
      <c r="Z4" s="1231"/>
      <c r="AA4" s="1080">
        <v>1</v>
      </c>
      <c r="AB4" s="1463" t="s">
        <v>23</v>
      </c>
      <c r="AC4" s="1466" t="s">
        <v>23</v>
      </c>
      <c r="AD4" s="1098">
        <v>1</v>
      </c>
      <c r="AE4" s="1102"/>
      <c r="AF4" s="1268"/>
      <c r="AG4" s="1106"/>
      <c r="AH4" s="1276"/>
      <c r="AI4" s="1110"/>
      <c r="AJ4" s="1288"/>
      <c r="AK4" s="1106"/>
      <c r="AL4" s="1283"/>
      <c r="AM4" s="671">
        <v>1</v>
      </c>
      <c r="AN4" s="1485" t="s">
        <v>23</v>
      </c>
      <c r="AO4" s="1472" t="s">
        <v>23</v>
      </c>
      <c r="AP4" s="1129">
        <v>1</v>
      </c>
      <c r="AQ4" s="632"/>
      <c r="AR4" s="1298"/>
      <c r="AS4" s="630" t="s">
        <v>539</v>
      </c>
      <c r="AT4" s="1309">
        <v>203</v>
      </c>
      <c r="AU4" s="631"/>
      <c r="AV4" s="1318"/>
      <c r="AW4" s="630"/>
      <c r="AX4" s="1335"/>
      <c r="AY4" s="632"/>
      <c r="AZ4" s="1303"/>
      <c r="BA4" s="1133">
        <v>1</v>
      </c>
      <c r="BB4" s="1439" t="s">
        <v>23</v>
      </c>
      <c r="BC4" s="1442" t="s">
        <v>23</v>
      </c>
      <c r="BD4" s="1177">
        <v>1</v>
      </c>
      <c r="BE4" s="618" t="s">
        <v>283</v>
      </c>
      <c r="BF4" s="1345">
        <v>201</v>
      </c>
      <c r="BG4" s="614" t="s">
        <v>284</v>
      </c>
      <c r="BH4" s="1358">
        <v>206</v>
      </c>
      <c r="BI4" s="616" t="s">
        <v>285</v>
      </c>
      <c r="BJ4" s="1369">
        <v>205</v>
      </c>
      <c r="BK4" s="614" t="s">
        <v>286</v>
      </c>
      <c r="BL4" s="1358">
        <v>112</v>
      </c>
      <c r="BM4" s="618" t="s">
        <v>287</v>
      </c>
      <c r="BN4" s="1345">
        <v>220</v>
      </c>
      <c r="BO4" s="1181">
        <v>1</v>
      </c>
      <c r="BP4" s="1446" t="s">
        <v>23</v>
      </c>
      <c r="BR4" s="538">
        <f>IF(C4=0,"0",C$1)</f>
        <v>31</v>
      </c>
      <c r="BS4" s="539">
        <f>IF(E4=0,"0",E$1)</f>
        <v>31</v>
      </c>
      <c r="BT4" s="539">
        <f>IF(G4=0,"0",G$1)</f>
        <v>33</v>
      </c>
      <c r="BU4" s="539">
        <f>IF(I4=0,"0",I$1)</f>
        <v>25</v>
      </c>
      <c r="BV4" s="540">
        <f>IF(K4=0,"0",K$1)</f>
        <v>26</v>
      </c>
      <c r="BW4" s="538" t="str">
        <f>IF(Q4=0,"0",Q$1)</f>
        <v>0</v>
      </c>
      <c r="BX4" s="539" t="str">
        <f>IF(S4=0,"0",S$1)</f>
        <v>0</v>
      </c>
      <c r="BY4" s="539">
        <f>IF(U4=0,"0",U$1)</f>
        <v>24</v>
      </c>
      <c r="BZ4" s="539" t="str">
        <f>IF(W4=0,"0",W$1)</f>
        <v>0</v>
      </c>
      <c r="CA4" s="540" t="str">
        <f>IF(Y4=0,"0",Y$1)</f>
        <v>0</v>
      </c>
      <c r="CB4" s="538" t="str">
        <f>IF(AE4=0,"0",AE$1)</f>
        <v>0</v>
      </c>
      <c r="CC4" s="539" t="str">
        <f>IF(AG4=0,"0",AG$1)</f>
        <v>0</v>
      </c>
      <c r="CD4" s="539" t="str">
        <f>IF(AI4=0,"0",AI$1)</f>
        <v>0</v>
      </c>
      <c r="CE4" s="540" t="str">
        <f>IF(AK4=0,"0",AK$1)</f>
        <v>0</v>
      </c>
      <c r="CF4" s="538" t="str">
        <f>IF(AQ4=0,"0",AQ$1)</f>
        <v>0</v>
      </c>
      <c r="CG4" s="539">
        <f>IF(AS4=0,"0",AS$1)</f>
        <v>32</v>
      </c>
      <c r="CH4" s="539" t="str">
        <f>IF(AU4=0,"0",AU$1)</f>
        <v>0</v>
      </c>
      <c r="CI4" s="539" t="str">
        <f>IF(AW4=0,"0",AW$1)</f>
        <v>0</v>
      </c>
      <c r="CJ4" s="540" t="str">
        <f>IF(AY4=0,"0",AY$1)</f>
        <v>0</v>
      </c>
      <c r="CK4" s="538">
        <f>IF(BE4=0,"0",BE$1)</f>
        <v>31</v>
      </c>
      <c r="CL4" s="539">
        <f>IF(BG4=0,"0",BG$1)</f>
        <v>27</v>
      </c>
      <c r="CM4" s="539">
        <f>IF(BI4=0,"0",BI$1)</f>
        <v>28</v>
      </c>
      <c r="CN4" s="539">
        <f>IF(BK4=0,"0",BK$1)</f>
        <v>24</v>
      </c>
      <c r="CO4" s="540">
        <f>IF(BM4=0,"0",BM$1)</f>
        <v>27</v>
      </c>
      <c r="CP4" s="578">
        <f>SUM(BR4:CO4)</f>
        <v>339</v>
      </c>
    </row>
    <row r="5" spans="1:94" ht="163.80000000000001" outlineLevel="1" thickBot="1" x14ac:dyDescent="0.5">
      <c r="A5" s="1420"/>
      <c r="B5" s="667">
        <v>2</v>
      </c>
      <c r="C5" s="1038" t="s">
        <v>630</v>
      </c>
      <c r="D5" s="1204">
        <v>110</v>
      </c>
      <c r="E5" s="1039" t="s">
        <v>635</v>
      </c>
      <c r="F5" s="1213">
        <v>208</v>
      </c>
      <c r="G5" s="1040" t="s">
        <v>818</v>
      </c>
      <c r="H5" s="740" t="s">
        <v>823</v>
      </c>
      <c r="I5" s="1041" t="s">
        <v>633</v>
      </c>
      <c r="J5" s="1228" t="s">
        <v>566</v>
      </c>
      <c r="K5" s="1038" t="s">
        <v>634</v>
      </c>
      <c r="L5" s="1230">
        <v>115</v>
      </c>
      <c r="M5" s="667">
        <v>2</v>
      </c>
      <c r="N5" s="1430"/>
      <c r="O5" s="1461"/>
      <c r="P5" s="1058">
        <v>2</v>
      </c>
      <c r="Q5" s="1066"/>
      <c r="R5" s="1232"/>
      <c r="S5" s="1077"/>
      <c r="T5" s="1072"/>
      <c r="U5" s="1096"/>
      <c r="V5" s="1247"/>
      <c r="W5" s="1068"/>
      <c r="X5" s="1256"/>
      <c r="Y5" s="1065" t="s">
        <v>1212</v>
      </c>
      <c r="Z5" s="1232" t="s">
        <v>1185</v>
      </c>
      <c r="AA5" s="1081">
        <v>2</v>
      </c>
      <c r="AB5" s="1464"/>
      <c r="AC5" s="1467"/>
      <c r="AD5" s="1099">
        <v>2</v>
      </c>
      <c r="AE5" s="1103"/>
      <c r="AF5" s="1274"/>
      <c r="AG5" s="1107"/>
      <c r="AH5" s="1277"/>
      <c r="AI5" s="1111" t="s">
        <v>1338</v>
      </c>
      <c r="AJ5" s="1289" t="s">
        <v>1185</v>
      </c>
      <c r="AK5" s="1108"/>
      <c r="AL5" s="1296"/>
      <c r="AM5" s="672">
        <v>2</v>
      </c>
      <c r="AN5" s="1486"/>
      <c r="AO5" s="1473"/>
      <c r="AP5" s="1130">
        <v>2</v>
      </c>
      <c r="AQ5" s="633"/>
      <c r="AR5" s="1299"/>
      <c r="AS5" s="634" t="s">
        <v>637</v>
      </c>
      <c r="AT5" s="1310">
        <v>203</v>
      </c>
      <c r="AU5" s="635"/>
      <c r="AV5" s="1319"/>
      <c r="AW5" s="634"/>
      <c r="AX5" s="1310"/>
      <c r="AY5" s="633"/>
      <c r="AZ5" s="1299"/>
      <c r="BA5" s="1134">
        <v>2</v>
      </c>
      <c r="BB5" s="1440"/>
      <c r="BC5" s="1443"/>
      <c r="BD5" s="1178">
        <v>2</v>
      </c>
      <c r="BE5" s="619" t="s">
        <v>614</v>
      </c>
      <c r="BF5" s="1346">
        <v>201</v>
      </c>
      <c r="BG5" s="612" t="s">
        <v>696</v>
      </c>
      <c r="BH5" s="1353">
        <v>206</v>
      </c>
      <c r="BI5" s="613" t="s">
        <v>618</v>
      </c>
      <c r="BJ5" s="1365">
        <v>205</v>
      </c>
      <c r="BK5" s="615" t="s">
        <v>616</v>
      </c>
      <c r="BL5" s="1353">
        <v>112</v>
      </c>
      <c r="BM5" s="620" t="s">
        <v>627</v>
      </c>
      <c r="BN5" s="1346">
        <v>220</v>
      </c>
      <c r="BO5" s="1182">
        <v>2</v>
      </c>
      <c r="BP5" s="1447"/>
      <c r="BR5" s="541">
        <f t="shared" ref="BR5:BR72" si="0">IF(C5=0,"0",C$1)</f>
        <v>31</v>
      </c>
      <c r="BS5" s="537">
        <f t="shared" ref="BS5:BS72" si="1">IF(E5=0,"0",E$1)</f>
        <v>31</v>
      </c>
      <c r="BT5" s="537">
        <f t="shared" ref="BT5:BT72" si="2">IF(G5=0,"0",G$1)</f>
        <v>33</v>
      </c>
      <c r="BU5" s="537">
        <f t="shared" ref="BU5:BU72" si="3">IF(I5=0,"0",I$1)</f>
        <v>25</v>
      </c>
      <c r="BV5" s="542">
        <f t="shared" ref="BV5:BV72" si="4">IF(K5=0,"0",K$1)</f>
        <v>26</v>
      </c>
      <c r="BW5" s="541" t="str">
        <f t="shared" ref="BW5:BW72" si="5">IF(Q5=0,"0",Q$1)</f>
        <v>0</v>
      </c>
      <c r="BX5" s="537" t="str">
        <f t="shared" ref="BX5:BX72" si="6">IF(S5=0,"0",S$1)</f>
        <v>0</v>
      </c>
      <c r="BY5" s="537" t="str">
        <f t="shared" ref="BY5:BY70" si="7">IF(U5=0,"0",U$1)</f>
        <v>0</v>
      </c>
      <c r="BZ5" s="537" t="str">
        <f t="shared" ref="BZ5:BZ72" si="8">IF(W5=0,"0",W$1)</f>
        <v>0</v>
      </c>
      <c r="CA5" s="542">
        <f t="shared" ref="CA5:CA72" si="9">IF(Y5=0,"0",Y$1)</f>
        <v>29</v>
      </c>
      <c r="CB5" s="541" t="str">
        <f t="shared" ref="CB5:CB72" si="10">IF(AE5=0,"0",AE$1)</f>
        <v>0</v>
      </c>
      <c r="CC5" s="537" t="str">
        <f t="shared" ref="CC5:CC72" si="11">IF(AG5=0,"0",AG$1)</f>
        <v>0</v>
      </c>
      <c r="CD5" s="537">
        <f t="shared" ref="CD5:CD72" si="12">IF(AI5=0,"0",AI$1)</f>
        <v>35</v>
      </c>
      <c r="CE5" s="542" t="str">
        <f t="shared" ref="CE5:CE72" si="13">IF(AK5=0,"0",AK$1)</f>
        <v>0</v>
      </c>
      <c r="CF5" s="541" t="str">
        <f t="shared" ref="CF5:CF72" si="14">IF(AQ5=0,"0",AQ$1)</f>
        <v>0</v>
      </c>
      <c r="CG5" s="537">
        <f t="shared" ref="CG5:CG72" si="15">IF(AS5=0,"0",AS$1)</f>
        <v>32</v>
      </c>
      <c r="CH5" s="537" t="str">
        <f t="shared" ref="CH5:CH72" si="16">IF(AU5=0,"0",AU$1)</f>
        <v>0</v>
      </c>
      <c r="CI5" s="537" t="str">
        <f t="shared" ref="CI5:CI72" si="17">IF(AW5=0,"0",AW$1)</f>
        <v>0</v>
      </c>
      <c r="CJ5" s="542" t="str">
        <f t="shared" ref="CJ5:CJ72" si="18">IF(AY5=0,"0",AY$1)</f>
        <v>0</v>
      </c>
      <c r="CK5" s="541">
        <f t="shared" ref="CK5:CK72" si="19">IF(BE5=0,"0",BE$1)</f>
        <v>31</v>
      </c>
      <c r="CL5" s="537">
        <f t="shared" ref="CL5:CL72" si="20">IF(BG5=0,"0",BG$1)</f>
        <v>27</v>
      </c>
      <c r="CM5" s="537">
        <f t="shared" ref="CM5:CM72" si="21">IF(BI5=0,"0",BI$1)</f>
        <v>28</v>
      </c>
      <c r="CN5" s="537">
        <f t="shared" ref="CN5:CN72" si="22">IF(BK5=0,"0",BK$1)</f>
        <v>24</v>
      </c>
      <c r="CO5" s="542">
        <f t="shared" ref="CO5:CO72" si="23">IF(BM5=0,"0",BM$1)</f>
        <v>27</v>
      </c>
      <c r="CP5" s="578">
        <f t="shared" ref="CP5:CP72" si="24">SUM(BR5:CO5)</f>
        <v>379</v>
      </c>
    </row>
    <row r="6" spans="1:94" ht="69" customHeight="1" outlineLevel="1" x14ac:dyDescent="0.45">
      <c r="A6" s="1420"/>
      <c r="B6" s="1034">
        <v>3</v>
      </c>
      <c r="C6" s="681" t="s">
        <v>632</v>
      </c>
      <c r="D6" s="1205">
        <v>110</v>
      </c>
      <c r="E6" s="1044" t="s">
        <v>630</v>
      </c>
      <c r="F6" s="1214">
        <v>208</v>
      </c>
      <c r="G6" s="684" t="s">
        <v>622</v>
      </c>
      <c r="H6" s="1222">
        <v>217</v>
      </c>
      <c r="I6" s="682" t="s">
        <v>631</v>
      </c>
      <c r="J6" s="1214" t="s">
        <v>566</v>
      </c>
      <c r="K6" s="697" t="s">
        <v>640</v>
      </c>
      <c r="L6" s="1205" t="s">
        <v>822</v>
      </c>
      <c r="M6" s="734">
        <v>3</v>
      </c>
      <c r="N6" s="1430"/>
      <c r="O6" s="1461"/>
      <c r="P6" s="1058">
        <v>3</v>
      </c>
      <c r="Q6" s="1065" t="s">
        <v>1269</v>
      </c>
      <c r="R6" s="1232" t="s">
        <v>1185</v>
      </c>
      <c r="S6" s="1069" t="s">
        <v>1269</v>
      </c>
      <c r="T6" s="1071" t="s">
        <v>1185</v>
      </c>
      <c r="U6" s="1074" t="s">
        <v>1269</v>
      </c>
      <c r="V6" s="1248" t="s">
        <v>1185</v>
      </c>
      <c r="W6" s="1069" t="s">
        <v>1269</v>
      </c>
      <c r="X6" s="1257" t="s">
        <v>1185</v>
      </c>
      <c r="Y6" s="1065" t="s">
        <v>1269</v>
      </c>
      <c r="Z6" s="1232" t="s">
        <v>1185</v>
      </c>
      <c r="AA6" s="1081">
        <v>3</v>
      </c>
      <c r="AB6" s="1464"/>
      <c r="AC6" s="1467"/>
      <c r="AD6" s="1099">
        <v>3</v>
      </c>
      <c r="AE6" s="1103" t="s">
        <v>1338</v>
      </c>
      <c r="AF6" s="1274" t="s">
        <v>1185</v>
      </c>
      <c r="AG6" s="1108"/>
      <c r="AH6" s="1277"/>
      <c r="AI6" s="1112"/>
      <c r="AJ6" s="1289"/>
      <c r="AK6" s="1115"/>
      <c r="AL6" s="1297"/>
      <c r="AM6" s="672">
        <v>3</v>
      </c>
      <c r="AN6" s="1486"/>
      <c r="AO6" s="1473"/>
      <c r="AP6" s="1130">
        <v>3</v>
      </c>
      <c r="AQ6" s="646"/>
      <c r="AR6" s="1299"/>
      <c r="AS6" s="634" t="s">
        <v>637</v>
      </c>
      <c r="AT6" s="1310">
        <v>203</v>
      </c>
      <c r="AU6" s="635"/>
      <c r="AV6" s="1320"/>
      <c r="AW6" s="634"/>
      <c r="AX6" s="1310"/>
      <c r="AY6" s="633"/>
      <c r="AZ6" s="1299"/>
      <c r="BA6" s="1134">
        <v>3</v>
      </c>
      <c r="BB6" s="1440"/>
      <c r="BC6" s="1443"/>
      <c r="BD6" s="1178">
        <v>3</v>
      </c>
      <c r="BE6" s="619" t="s">
        <v>773</v>
      </c>
      <c r="BF6" s="1347">
        <v>201</v>
      </c>
      <c r="BG6" s="612" t="s">
        <v>619</v>
      </c>
      <c r="BH6" s="1353" t="s">
        <v>834</v>
      </c>
      <c r="BI6" s="613" t="s">
        <v>618</v>
      </c>
      <c r="BJ6" s="1365">
        <v>205</v>
      </c>
      <c r="BK6" s="612" t="s">
        <v>624</v>
      </c>
      <c r="BL6" s="1353">
        <v>112</v>
      </c>
      <c r="BM6" s="620" t="s">
        <v>627</v>
      </c>
      <c r="BN6" s="1346">
        <v>220</v>
      </c>
      <c r="BO6" s="1182">
        <v>3</v>
      </c>
      <c r="BP6" s="1447"/>
      <c r="BR6" s="541">
        <f t="shared" si="0"/>
        <v>31</v>
      </c>
      <c r="BS6" s="537">
        <f t="shared" si="1"/>
        <v>31</v>
      </c>
      <c r="BT6" s="537">
        <f t="shared" si="2"/>
        <v>33</v>
      </c>
      <c r="BU6" s="537">
        <f t="shared" si="3"/>
        <v>25</v>
      </c>
      <c r="BV6" s="542">
        <f t="shared" si="4"/>
        <v>26</v>
      </c>
      <c r="BW6" s="541">
        <f t="shared" si="5"/>
        <v>24</v>
      </c>
      <c r="BX6" s="537">
        <f t="shared" si="6"/>
        <v>33</v>
      </c>
      <c r="BY6" s="537">
        <f t="shared" si="7"/>
        <v>24</v>
      </c>
      <c r="BZ6" s="537">
        <f t="shared" si="8"/>
        <v>31</v>
      </c>
      <c r="CA6" s="542">
        <f t="shared" si="9"/>
        <v>29</v>
      </c>
      <c r="CB6" s="541">
        <f t="shared" si="10"/>
        <v>32</v>
      </c>
      <c r="CC6" s="537" t="str">
        <f t="shared" si="11"/>
        <v>0</v>
      </c>
      <c r="CD6" s="537" t="str">
        <f t="shared" si="12"/>
        <v>0</v>
      </c>
      <c r="CE6" s="542" t="str">
        <f t="shared" si="13"/>
        <v>0</v>
      </c>
      <c r="CF6" s="541" t="str">
        <f t="shared" si="14"/>
        <v>0</v>
      </c>
      <c r="CG6" s="537">
        <f t="shared" si="15"/>
        <v>32</v>
      </c>
      <c r="CH6" s="537" t="str">
        <f t="shared" si="16"/>
        <v>0</v>
      </c>
      <c r="CI6" s="537" t="str">
        <f t="shared" si="17"/>
        <v>0</v>
      </c>
      <c r="CJ6" s="542" t="str">
        <f t="shared" si="18"/>
        <v>0</v>
      </c>
      <c r="CK6" s="541">
        <f t="shared" si="19"/>
        <v>31</v>
      </c>
      <c r="CL6" s="537">
        <f t="shared" si="20"/>
        <v>27</v>
      </c>
      <c r="CM6" s="537">
        <f t="shared" si="21"/>
        <v>28</v>
      </c>
      <c r="CN6" s="537">
        <f t="shared" si="22"/>
        <v>24</v>
      </c>
      <c r="CO6" s="542">
        <f t="shared" si="23"/>
        <v>27</v>
      </c>
      <c r="CP6" s="578">
        <f t="shared" si="24"/>
        <v>488</v>
      </c>
    </row>
    <row r="7" spans="1:94" ht="163.19999999999999" outlineLevel="1" x14ac:dyDescent="0.45">
      <c r="A7" s="1420"/>
      <c r="B7" s="1034">
        <v>4</v>
      </c>
      <c r="C7" s="624" t="s">
        <v>686</v>
      </c>
      <c r="D7" s="1206" t="s">
        <v>942</v>
      </c>
      <c r="E7" s="626" t="s">
        <v>621</v>
      </c>
      <c r="F7" s="1215">
        <v>208</v>
      </c>
      <c r="G7" s="627" t="s">
        <v>632</v>
      </c>
      <c r="H7" s="1223">
        <v>217</v>
      </c>
      <c r="I7" s="625" t="s">
        <v>635</v>
      </c>
      <c r="J7" s="1215" t="s">
        <v>566</v>
      </c>
      <c r="K7" s="628" t="s">
        <v>640</v>
      </c>
      <c r="L7" s="1206" t="s">
        <v>822</v>
      </c>
      <c r="M7" s="734">
        <v>4</v>
      </c>
      <c r="N7" s="1430"/>
      <c r="O7" s="1461"/>
      <c r="P7" s="1058">
        <v>4</v>
      </c>
      <c r="Q7" s="1065"/>
      <c r="R7" s="1232"/>
      <c r="S7" s="1069"/>
      <c r="T7" s="1071"/>
      <c r="U7" s="1074"/>
      <c r="V7" s="1248"/>
      <c r="W7" s="1069"/>
      <c r="X7" s="1257"/>
      <c r="Y7" s="1065"/>
      <c r="Z7" s="1232"/>
      <c r="AA7" s="1081">
        <v>4</v>
      </c>
      <c r="AB7" s="1464"/>
      <c r="AC7" s="1467"/>
      <c r="AD7" s="1099">
        <v>4</v>
      </c>
      <c r="AE7" s="1104"/>
      <c r="AF7" s="1274"/>
      <c r="AG7" s="1108"/>
      <c r="AH7" s="1277"/>
      <c r="AI7" s="1112"/>
      <c r="AJ7" s="1289"/>
      <c r="AK7" s="1107" t="s">
        <v>1338</v>
      </c>
      <c r="AL7" s="1297" t="s">
        <v>1185</v>
      </c>
      <c r="AM7" s="672">
        <v>4</v>
      </c>
      <c r="AN7" s="1486"/>
      <c r="AO7" s="1473"/>
      <c r="AP7" s="1130">
        <v>4</v>
      </c>
      <c r="AQ7" s="1164" t="s">
        <v>1270</v>
      </c>
      <c r="AR7" s="1300" t="s">
        <v>1185</v>
      </c>
      <c r="AS7" s="648" t="s">
        <v>646</v>
      </c>
      <c r="AT7" s="1311">
        <v>203</v>
      </c>
      <c r="AU7" s="1165" t="s">
        <v>1345</v>
      </c>
      <c r="AV7" s="1328" t="s">
        <v>1185</v>
      </c>
      <c r="AW7" s="648"/>
      <c r="AX7" s="1310"/>
      <c r="AY7" s="639"/>
      <c r="AZ7" s="1299"/>
      <c r="BA7" s="1134">
        <v>4</v>
      </c>
      <c r="BB7" s="1440"/>
      <c r="BC7" s="1443"/>
      <c r="BD7" s="1178">
        <v>4</v>
      </c>
      <c r="BE7" s="620" t="s">
        <v>772</v>
      </c>
      <c r="BF7" s="1347">
        <v>201</v>
      </c>
      <c r="BG7" s="612" t="s">
        <v>840</v>
      </c>
      <c r="BH7" s="1353">
        <v>206</v>
      </c>
      <c r="BI7" s="613" t="s">
        <v>622</v>
      </c>
      <c r="BJ7" s="1365">
        <v>205</v>
      </c>
      <c r="BK7" s="615" t="s">
        <v>626</v>
      </c>
      <c r="BL7" s="1353">
        <v>112</v>
      </c>
      <c r="BM7" s="619" t="s">
        <v>616</v>
      </c>
      <c r="BN7" s="1346">
        <v>220</v>
      </c>
      <c r="BO7" s="1182">
        <v>4</v>
      </c>
      <c r="BP7" s="1447"/>
      <c r="BR7" s="541">
        <f t="shared" si="0"/>
        <v>31</v>
      </c>
      <c r="BS7" s="537">
        <f t="shared" si="1"/>
        <v>31</v>
      </c>
      <c r="BT7" s="537">
        <f t="shared" si="2"/>
        <v>33</v>
      </c>
      <c r="BU7" s="537">
        <f t="shared" si="3"/>
        <v>25</v>
      </c>
      <c r="BV7" s="542">
        <f t="shared" si="4"/>
        <v>26</v>
      </c>
      <c r="BW7" s="541" t="str">
        <f t="shared" si="5"/>
        <v>0</v>
      </c>
      <c r="BX7" s="537" t="str">
        <f t="shared" si="6"/>
        <v>0</v>
      </c>
      <c r="BY7" s="537" t="str">
        <f t="shared" si="7"/>
        <v>0</v>
      </c>
      <c r="BZ7" s="537" t="str">
        <f t="shared" si="8"/>
        <v>0</v>
      </c>
      <c r="CA7" s="542" t="str">
        <f t="shared" si="9"/>
        <v>0</v>
      </c>
      <c r="CB7" s="541" t="str">
        <f t="shared" si="10"/>
        <v>0</v>
      </c>
      <c r="CC7" s="537" t="str">
        <f t="shared" si="11"/>
        <v>0</v>
      </c>
      <c r="CD7" s="537" t="str">
        <f t="shared" si="12"/>
        <v>0</v>
      </c>
      <c r="CE7" s="542">
        <f t="shared" si="13"/>
        <v>24</v>
      </c>
      <c r="CF7" s="541">
        <f t="shared" si="14"/>
        <v>31</v>
      </c>
      <c r="CG7" s="537">
        <f t="shared" si="15"/>
        <v>32</v>
      </c>
      <c r="CH7" s="537">
        <f t="shared" si="16"/>
        <v>31</v>
      </c>
      <c r="CI7" s="537" t="str">
        <f t="shared" si="17"/>
        <v>0</v>
      </c>
      <c r="CJ7" s="542" t="str">
        <f t="shared" si="18"/>
        <v>0</v>
      </c>
      <c r="CK7" s="541">
        <f t="shared" si="19"/>
        <v>31</v>
      </c>
      <c r="CL7" s="537">
        <f t="shared" si="20"/>
        <v>27</v>
      </c>
      <c r="CM7" s="537">
        <f t="shared" si="21"/>
        <v>28</v>
      </c>
      <c r="CN7" s="537">
        <f t="shared" si="22"/>
        <v>24</v>
      </c>
      <c r="CO7" s="542">
        <f t="shared" si="23"/>
        <v>27</v>
      </c>
      <c r="CP7" s="578">
        <f t="shared" si="24"/>
        <v>401</v>
      </c>
    </row>
    <row r="8" spans="1:94" ht="157.19999999999999" customHeight="1" outlineLevel="1" x14ac:dyDescent="0.45">
      <c r="A8" s="1420"/>
      <c r="B8" s="1034">
        <v>5</v>
      </c>
      <c r="C8" s="624" t="s">
        <v>642</v>
      </c>
      <c r="D8" s="1207">
        <v>110</v>
      </c>
      <c r="E8" s="626" t="s">
        <v>641</v>
      </c>
      <c r="F8" s="1215" t="s">
        <v>825</v>
      </c>
      <c r="G8" s="627" t="s">
        <v>632</v>
      </c>
      <c r="H8" s="1223">
        <v>217</v>
      </c>
      <c r="I8" s="626" t="s">
        <v>639</v>
      </c>
      <c r="J8" s="1215" t="s">
        <v>822</v>
      </c>
      <c r="K8" s="624" t="s">
        <v>635</v>
      </c>
      <c r="L8" s="1206">
        <v>115</v>
      </c>
      <c r="M8" s="734">
        <v>5</v>
      </c>
      <c r="N8" s="1430"/>
      <c r="O8" s="1461"/>
      <c r="P8" s="1058">
        <v>5</v>
      </c>
      <c r="Q8" s="1065" t="s">
        <v>1313</v>
      </c>
      <c r="R8" s="1233" t="s">
        <v>1185</v>
      </c>
      <c r="S8" s="1069" t="s">
        <v>1313</v>
      </c>
      <c r="T8" s="1072" t="s">
        <v>1185</v>
      </c>
      <c r="U8" s="1074" t="s">
        <v>1313</v>
      </c>
      <c r="V8" s="1248" t="s">
        <v>1185</v>
      </c>
      <c r="W8" s="1069" t="s">
        <v>1313</v>
      </c>
      <c r="X8" s="1256" t="s">
        <v>1185</v>
      </c>
      <c r="Y8" s="1065" t="s">
        <v>1313</v>
      </c>
      <c r="Z8" s="1232" t="s">
        <v>1185</v>
      </c>
      <c r="AA8" s="1081">
        <v>5</v>
      </c>
      <c r="AB8" s="1464"/>
      <c r="AC8" s="1467"/>
      <c r="AD8" s="1099">
        <v>5</v>
      </c>
      <c r="AE8" s="1103" t="s">
        <v>1231</v>
      </c>
      <c r="AF8" s="1274" t="s">
        <v>1185</v>
      </c>
      <c r="AG8" s="1108"/>
      <c r="AH8" s="1277"/>
      <c r="AI8" s="1112"/>
      <c r="AJ8" s="1290"/>
      <c r="AK8" s="1107" t="s">
        <v>230</v>
      </c>
      <c r="AL8" s="1296" t="s">
        <v>1185</v>
      </c>
      <c r="AM8" s="672">
        <v>5</v>
      </c>
      <c r="AN8" s="1486"/>
      <c r="AO8" s="1473"/>
      <c r="AP8" s="1130">
        <v>5</v>
      </c>
      <c r="AQ8" s="1164" t="s">
        <v>1344</v>
      </c>
      <c r="AR8" s="1301" t="s">
        <v>1185</v>
      </c>
      <c r="AS8" s="634" t="s">
        <v>622</v>
      </c>
      <c r="AT8" s="1310">
        <v>203</v>
      </c>
      <c r="AU8" s="1165" t="s">
        <v>1270</v>
      </c>
      <c r="AV8" s="1329" t="s">
        <v>1185</v>
      </c>
      <c r="AW8" s="634"/>
      <c r="AX8" s="1310"/>
      <c r="AY8" s="633"/>
      <c r="AZ8" s="1342"/>
      <c r="BA8" s="1134">
        <v>5</v>
      </c>
      <c r="BB8" s="1440"/>
      <c r="BC8" s="1443"/>
      <c r="BD8" s="1178">
        <v>5</v>
      </c>
      <c r="BE8" s="619" t="s">
        <v>617</v>
      </c>
      <c r="BF8" s="1346">
        <v>218</v>
      </c>
      <c r="BG8" s="612" t="s">
        <v>840</v>
      </c>
      <c r="BH8" s="1354">
        <v>206</v>
      </c>
      <c r="BI8" s="617" t="s">
        <v>616</v>
      </c>
      <c r="BJ8" s="1365">
        <v>205</v>
      </c>
      <c r="BK8" s="612" t="s">
        <v>619</v>
      </c>
      <c r="BL8" s="1353" t="s">
        <v>895</v>
      </c>
      <c r="BM8" s="620" t="s">
        <v>620</v>
      </c>
      <c r="BN8" s="1346">
        <v>220</v>
      </c>
      <c r="BO8" s="1182">
        <v>5</v>
      </c>
      <c r="BP8" s="1447"/>
      <c r="BR8" s="541">
        <f t="shared" si="0"/>
        <v>31</v>
      </c>
      <c r="BS8" s="537">
        <f t="shared" si="1"/>
        <v>31</v>
      </c>
      <c r="BT8" s="537">
        <f t="shared" si="2"/>
        <v>33</v>
      </c>
      <c r="BU8" s="537">
        <f t="shared" si="3"/>
        <v>25</v>
      </c>
      <c r="BV8" s="542">
        <f t="shared" si="4"/>
        <v>26</v>
      </c>
      <c r="BW8" s="541">
        <f t="shared" si="5"/>
        <v>24</v>
      </c>
      <c r="BX8" s="537">
        <f t="shared" si="6"/>
        <v>33</v>
      </c>
      <c r="BY8" s="537">
        <f t="shared" si="7"/>
        <v>24</v>
      </c>
      <c r="BZ8" s="537">
        <f t="shared" si="8"/>
        <v>31</v>
      </c>
      <c r="CA8" s="542">
        <f t="shared" si="9"/>
        <v>29</v>
      </c>
      <c r="CB8" s="541">
        <f t="shared" si="10"/>
        <v>32</v>
      </c>
      <c r="CC8" s="537" t="str">
        <f t="shared" si="11"/>
        <v>0</v>
      </c>
      <c r="CD8" s="537" t="str">
        <f t="shared" si="12"/>
        <v>0</v>
      </c>
      <c r="CE8" s="542">
        <f t="shared" si="13"/>
        <v>24</v>
      </c>
      <c r="CF8" s="541">
        <f t="shared" si="14"/>
        <v>31</v>
      </c>
      <c r="CG8" s="537">
        <f t="shared" si="15"/>
        <v>32</v>
      </c>
      <c r="CH8" s="537">
        <f t="shared" si="16"/>
        <v>31</v>
      </c>
      <c r="CI8" s="537" t="str">
        <f t="shared" si="17"/>
        <v>0</v>
      </c>
      <c r="CJ8" s="542" t="str">
        <f t="shared" si="18"/>
        <v>0</v>
      </c>
      <c r="CK8" s="541">
        <f t="shared" si="19"/>
        <v>31</v>
      </c>
      <c r="CL8" s="537">
        <f t="shared" si="20"/>
        <v>27</v>
      </c>
      <c r="CM8" s="537">
        <f t="shared" si="21"/>
        <v>28</v>
      </c>
      <c r="CN8" s="537">
        <f t="shared" si="22"/>
        <v>24</v>
      </c>
      <c r="CO8" s="542">
        <f t="shared" si="23"/>
        <v>27</v>
      </c>
      <c r="CP8" s="578">
        <f t="shared" si="24"/>
        <v>574</v>
      </c>
    </row>
    <row r="9" spans="1:94" ht="69" customHeight="1" outlineLevel="1" x14ac:dyDescent="0.45">
      <c r="A9" s="1420"/>
      <c r="B9" s="1034">
        <v>6</v>
      </c>
      <c r="C9" s="624" t="s">
        <v>643</v>
      </c>
      <c r="D9" s="1206">
        <v>110</v>
      </c>
      <c r="E9" s="626" t="s">
        <v>631</v>
      </c>
      <c r="F9" s="1215">
        <v>208</v>
      </c>
      <c r="G9" s="627" t="s">
        <v>682</v>
      </c>
      <c r="H9" s="1223" t="s">
        <v>824</v>
      </c>
      <c r="I9" s="626" t="s">
        <v>639</v>
      </c>
      <c r="J9" s="1215" t="s">
        <v>822</v>
      </c>
      <c r="K9" s="624" t="s">
        <v>637</v>
      </c>
      <c r="L9" s="1206">
        <v>115</v>
      </c>
      <c r="M9" s="734">
        <v>6</v>
      </c>
      <c r="N9" s="1430"/>
      <c r="O9" s="1461"/>
      <c r="P9" s="1058">
        <v>6</v>
      </c>
      <c r="Q9" s="1091"/>
      <c r="R9" s="1232"/>
      <c r="S9" s="1093"/>
      <c r="T9" s="1071"/>
      <c r="U9" s="1097"/>
      <c r="V9" s="1248"/>
      <c r="W9" s="1093"/>
      <c r="X9" s="1257"/>
      <c r="Y9" s="1091"/>
      <c r="Z9" s="1232"/>
      <c r="AA9" s="1081">
        <v>6</v>
      </c>
      <c r="AB9" s="1464"/>
      <c r="AC9" s="1467"/>
      <c r="AD9" s="1099">
        <v>6</v>
      </c>
      <c r="AE9" s="1104"/>
      <c r="AF9" s="1274"/>
      <c r="AG9" s="1107" t="s">
        <v>414</v>
      </c>
      <c r="AH9" s="1202" t="s">
        <v>894</v>
      </c>
      <c r="AI9" s="1113"/>
      <c r="AJ9" s="1290"/>
      <c r="AK9" s="1115"/>
      <c r="AL9" s="1296"/>
      <c r="AM9" s="672">
        <v>6</v>
      </c>
      <c r="AN9" s="1486"/>
      <c r="AO9" s="1473"/>
      <c r="AP9" s="1130">
        <v>6</v>
      </c>
      <c r="AQ9" s="633"/>
      <c r="AR9" s="1299"/>
      <c r="AS9" s="648" t="s">
        <v>717</v>
      </c>
      <c r="AT9" s="1310">
        <v>203</v>
      </c>
      <c r="AU9" s="636"/>
      <c r="AV9" s="1319"/>
      <c r="AW9" s="634"/>
      <c r="AX9" s="1310"/>
      <c r="AY9" s="633"/>
      <c r="AZ9" s="1299"/>
      <c r="BA9" s="1134">
        <v>6</v>
      </c>
      <c r="BB9" s="1440"/>
      <c r="BC9" s="1443"/>
      <c r="BD9" s="1178">
        <v>6</v>
      </c>
      <c r="BE9" s="619" t="s">
        <v>616</v>
      </c>
      <c r="BF9" s="1346">
        <v>201</v>
      </c>
      <c r="BG9" s="615" t="s">
        <v>617</v>
      </c>
      <c r="BH9" s="1353">
        <v>218</v>
      </c>
      <c r="BI9" s="613" t="s">
        <v>623</v>
      </c>
      <c r="BJ9" s="1365">
        <v>205</v>
      </c>
      <c r="BK9" s="612" t="s">
        <v>620</v>
      </c>
      <c r="BL9" s="1353">
        <v>206</v>
      </c>
      <c r="BM9" s="620" t="s">
        <v>624</v>
      </c>
      <c r="BN9" s="1346">
        <v>220</v>
      </c>
      <c r="BO9" s="1182">
        <v>6</v>
      </c>
      <c r="BP9" s="1447"/>
      <c r="BR9" s="541">
        <f t="shared" si="0"/>
        <v>31</v>
      </c>
      <c r="BS9" s="537">
        <f t="shared" si="1"/>
        <v>31</v>
      </c>
      <c r="BT9" s="537">
        <f t="shared" si="2"/>
        <v>33</v>
      </c>
      <c r="BU9" s="537">
        <f t="shared" si="3"/>
        <v>25</v>
      </c>
      <c r="BV9" s="542">
        <f t="shared" si="4"/>
        <v>26</v>
      </c>
      <c r="BW9" s="541" t="str">
        <f t="shared" si="5"/>
        <v>0</v>
      </c>
      <c r="BX9" s="537" t="str">
        <f t="shared" si="6"/>
        <v>0</v>
      </c>
      <c r="BY9" s="537" t="str">
        <f t="shared" si="7"/>
        <v>0</v>
      </c>
      <c r="BZ9" s="537" t="str">
        <f t="shared" si="8"/>
        <v>0</v>
      </c>
      <c r="CA9" s="542" t="str">
        <f t="shared" si="9"/>
        <v>0</v>
      </c>
      <c r="CB9" s="541" t="str">
        <f t="shared" si="10"/>
        <v>0</v>
      </c>
      <c r="CC9" s="537">
        <f t="shared" si="11"/>
        <v>34</v>
      </c>
      <c r="CD9" s="537" t="str">
        <f t="shared" si="12"/>
        <v>0</v>
      </c>
      <c r="CE9" s="542" t="str">
        <f t="shared" si="13"/>
        <v>0</v>
      </c>
      <c r="CF9" s="541" t="str">
        <f t="shared" si="14"/>
        <v>0</v>
      </c>
      <c r="CG9" s="537">
        <f t="shared" si="15"/>
        <v>32</v>
      </c>
      <c r="CH9" s="537" t="str">
        <f t="shared" si="16"/>
        <v>0</v>
      </c>
      <c r="CI9" s="537" t="str">
        <f t="shared" si="17"/>
        <v>0</v>
      </c>
      <c r="CJ9" s="542" t="str">
        <f t="shared" si="18"/>
        <v>0</v>
      </c>
      <c r="CK9" s="541">
        <f t="shared" si="19"/>
        <v>31</v>
      </c>
      <c r="CL9" s="537">
        <f t="shared" si="20"/>
        <v>27</v>
      </c>
      <c r="CM9" s="537">
        <f t="shared" si="21"/>
        <v>28</v>
      </c>
      <c r="CN9" s="537">
        <f t="shared" si="22"/>
        <v>24</v>
      </c>
      <c r="CO9" s="542">
        <f t="shared" si="23"/>
        <v>27</v>
      </c>
      <c r="CP9" s="578">
        <f t="shared" si="24"/>
        <v>349</v>
      </c>
    </row>
    <row r="10" spans="1:94" ht="69" customHeight="1" outlineLevel="1" x14ac:dyDescent="0.45">
      <c r="A10" s="1420"/>
      <c r="B10" s="1034">
        <v>7</v>
      </c>
      <c r="C10" s="136"/>
      <c r="D10" s="1207"/>
      <c r="E10" s="124"/>
      <c r="F10" s="1215"/>
      <c r="G10" s="627"/>
      <c r="H10" s="1223"/>
      <c r="I10" s="124"/>
      <c r="J10" s="1215"/>
      <c r="K10" s="221"/>
      <c r="L10" s="1206"/>
      <c r="M10" s="734">
        <v>7</v>
      </c>
      <c r="N10" s="1430"/>
      <c r="O10" s="1461"/>
      <c r="P10" s="1058">
        <v>7</v>
      </c>
      <c r="Q10" s="1065" t="s">
        <v>762</v>
      </c>
      <c r="R10" s="1241">
        <v>220</v>
      </c>
      <c r="S10" s="1069" t="s">
        <v>196</v>
      </c>
      <c r="T10" s="1242">
        <v>204</v>
      </c>
      <c r="U10" s="1074" t="s">
        <v>197</v>
      </c>
      <c r="V10" s="1243">
        <v>201</v>
      </c>
      <c r="W10" s="1069" t="s">
        <v>198</v>
      </c>
      <c r="X10" s="1244">
        <v>203</v>
      </c>
      <c r="Y10" s="1065" t="s">
        <v>199</v>
      </c>
      <c r="Z10" s="1245">
        <v>208</v>
      </c>
      <c r="AA10" s="1081">
        <v>7</v>
      </c>
      <c r="AB10" s="1464"/>
      <c r="AC10" s="1467"/>
      <c r="AD10" s="1099">
        <v>7</v>
      </c>
      <c r="AE10" s="649" t="s">
        <v>200</v>
      </c>
      <c r="AF10" s="1269">
        <v>105</v>
      </c>
      <c r="AG10" s="650" t="s">
        <v>201</v>
      </c>
      <c r="AH10" s="1278">
        <v>205</v>
      </c>
      <c r="AI10" s="651" t="s">
        <v>202</v>
      </c>
      <c r="AJ10" s="1291">
        <v>207</v>
      </c>
      <c r="AK10" s="650" t="s">
        <v>203</v>
      </c>
      <c r="AL10" s="1279" t="s">
        <v>566</v>
      </c>
      <c r="AM10" s="672">
        <v>7</v>
      </c>
      <c r="AN10" s="1486"/>
      <c r="AO10" s="1473"/>
      <c r="AP10" s="1130">
        <v>7</v>
      </c>
      <c r="AQ10" s="629" t="s">
        <v>253</v>
      </c>
      <c r="AR10" s="1299">
        <v>202</v>
      </c>
      <c r="AS10" s="634"/>
      <c r="AT10" s="1310"/>
      <c r="AU10" s="641" t="s">
        <v>255</v>
      </c>
      <c r="AV10" s="1321">
        <v>206</v>
      </c>
      <c r="AW10" s="642" t="s">
        <v>256</v>
      </c>
      <c r="AX10" s="1311">
        <v>217</v>
      </c>
      <c r="AY10" s="629" t="s">
        <v>257</v>
      </c>
      <c r="AZ10" s="1299">
        <v>216</v>
      </c>
      <c r="BA10" s="1134">
        <v>7</v>
      </c>
      <c r="BB10" s="1440"/>
      <c r="BC10" s="1443"/>
      <c r="BD10" s="1178">
        <v>7</v>
      </c>
      <c r="BE10" s="619" t="s">
        <v>615</v>
      </c>
      <c r="BF10" s="1346">
        <v>115</v>
      </c>
      <c r="BG10" s="615" t="s">
        <v>616</v>
      </c>
      <c r="BH10" s="68" t="s">
        <v>8</v>
      </c>
      <c r="BI10" s="613" t="s">
        <v>734</v>
      </c>
      <c r="BJ10" s="1365">
        <v>114</v>
      </c>
      <c r="BK10" s="612" t="s">
        <v>645</v>
      </c>
      <c r="BL10" s="1353">
        <v>218</v>
      </c>
      <c r="BM10" s="620" t="s">
        <v>625</v>
      </c>
      <c r="BN10" s="1346">
        <v>110</v>
      </c>
      <c r="BO10" s="1182">
        <v>7</v>
      </c>
      <c r="BP10" s="1447"/>
      <c r="BR10" s="541" t="str">
        <f t="shared" si="0"/>
        <v>0</v>
      </c>
      <c r="BS10" s="537" t="str">
        <f t="shared" si="1"/>
        <v>0</v>
      </c>
      <c r="BT10" s="537" t="str">
        <f t="shared" si="2"/>
        <v>0</v>
      </c>
      <c r="BU10" s="537" t="str">
        <f t="shared" si="3"/>
        <v>0</v>
      </c>
      <c r="BV10" s="542" t="str">
        <f t="shared" si="4"/>
        <v>0</v>
      </c>
      <c r="BW10" s="541">
        <f t="shared" si="5"/>
        <v>24</v>
      </c>
      <c r="BX10" s="537">
        <f t="shared" si="6"/>
        <v>33</v>
      </c>
      <c r="BY10" s="537">
        <f t="shared" si="7"/>
        <v>24</v>
      </c>
      <c r="BZ10" s="537">
        <f t="shared" si="8"/>
        <v>31</v>
      </c>
      <c r="CA10" s="542">
        <f t="shared" si="9"/>
        <v>29</v>
      </c>
      <c r="CB10" s="541">
        <f t="shared" si="10"/>
        <v>32</v>
      </c>
      <c r="CC10" s="537">
        <f t="shared" si="11"/>
        <v>34</v>
      </c>
      <c r="CD10" s="537">
        <f t="shared" si="12"/>
        <v>35</v>
      </c>
      <c r="CE10" s="542">
        <f t="shared" si="13"/>
        <v>24</v>
      </c>
      <c r="CF10" s="541">
        <f t="shared" si="14"/>
        <v>31</v>
      </c>
      <c r="CG10" s="537" t="str">
        <f t="shared" si="15"/>
        <v>0</v>
      </c>
      <c r="CH10" s="537">
        <f t="shared" si="16"/>
        <v>31</v>
      </c>
      <c r="CI10" s="537">
        <f t="shared" si="17"/>
        <v>33</v>
      </c>
      <c r="CJ10" s="542">
        <f t="shared" si="18"/>
        <v>29</v>
      </c>
      <c r="CK10" s="541">
        <f t="shared" si="19"/>
        <v>31</v>
      </c>
      <c r="CL10" s="537">
        <f t="shared" si="20"/>
        <v>27</v>
      </c>
      <c r="CM10" s="537">
        <f t="shared" si="21"/>
        <v>28</v>
      </c>
      <c r="CN10" s="537">
        <f t="shared" si="22"/>
        <v>24</v>
      </c>
      <c r="CO10" s="542">
        <f t="shared" si="23"/>
        <v>27</v>
      </c>
      <c r="CP10" s="578">
        <f t="shared" si="24"/>
        <v>527</v>
      </c>
    </row>
    <row r="11" spans="1:94" ht="69" customHeight="1" outlineLevel="1" x14ac:dyDescent="0.45">
      <c r="A11" s="1420"/>
      <c r="B11" s="1034">
        <v>8</v>
      </c>
      <c r="C11" s="1042" t="s">
        <v>1313</v>
      </c>
      <c r="D11" s="1208" t="s">
        <v>1185</v>
      </c>
      <c r="E11" s="1045" t="s">
        <v>1313</v>
      </c>
      <c r="F11" s="1216" t="s">
        <v>1185</v>
      </c>
      <c r="G11" s="1046"/>
      <c r="H11" s="1224"/>
      <c r="I11" s="1048"/>
      <c r="J11" s="1216"/>
      <c r="K11" s="1042" t="s">
        <v>262</v>
      </c>
      <c r="L11" s="1208" t="s">
        <v>1185</v>
      </c>
      <c r="M11" s="734">
        <v>8</v>
      </c>
      <c r="N11" s="1430"/>
      <c r="O11" s="1461"/>
      <c r="P11" s="1058">
        <v>8</v>
      </c>
      <c r="Q11" s="663" t="s">
        <v>658</v>
      </c>
      <c r="R11" s="1234" t="s">
        <v>842</v>
      </c>
      <c r="S11" s="662" t="s">
        <v>642</v>
      </c>
      <c r="T11" s="744">
        <v>204</v>
      </c>
      <c r="U11" s="691" t="s">
        <v>624</v>
      </c>
      <c r="V11" s="1249">
        <v>201</v>
      </c>
      <c r="W11" s="662" t="s">
        <v>633</v>
      </c>
      <c r="X11" s="1258">
        <v>203</v>
      </c>
      <c r="Y11" s="70" t="s">
        <v>699</v>
      </c>
      <c r="Z11" s="1234" t="s">
        <v>957</v>
      </c>
      <c r="AA11" s="1081">
        <v>8</v>
      </c>
      <c r="AB11" s="1464"/>
      <c r="AC11" s="1467"/>
      <c r="AD11" s="1099">
        <v>8</v>
      </c>
      <c r="AE11" s="1105" t="s">
        <v>649</v>
      </c>
      <c r="AF11" s="1269">
        <v>105</v>
      </c>
      <c r="AG11" s="653" t="s">
        <v>722</v>
      </c>
      <c r="AH11" s="1279" t="s">
        <v>89</v>
      </c>
      <c r="AI11" s="1114" t="s">
        <v>632</v>
      </c>
      <c r="AJ11" s="1291">
        <v>207</v>
      </c>
      <c r="AK11" s="653" t="s">
        <v>630</v>
      </c>
      <c r="AL11" s="1279" t="s">
        <v>566</v>
      </c>
      <c r="AM11" s="672">
        <v>8</v>
      </c>
      <c r="AN11" s="1486"/>
      <c r="AO11" s="1473"/>
      <c r="AP11" s="1130">
        <v>8</v>
      </c>
      <c r="AQ11" s="633" t="s">
        <v>670</v>
      </c>
      <c r="AR11" s="1299" t="s">
        <v>956</v>
      </c>
      <c r="AS11" s="634"/>
      <c r="AT11" s="1310"/>
      <c r="AU11" s="636" t="s">
        <v>627</v>
      </c>
      <c r="AV11" s="1321">
        <v>206</v>
      </c>
      <c r="AW11" s="634" t="s">
        <v>638</v>
      </c>
      <c r="AX11" s="1311">
        <v>217</v>
      </c>
      <c r="AY11" s="646" t="s">
        <v>640</v>
      </c>
      <c r="AZ11" s="1299" t="s">
        <v>822</v>
      </c>
      <c r="BA11" s="1134">
        <v>8</v>
      </c>
      <c r="BB11" s="1440"/>
      <c r="BC11" s="1443"/>
      <c r="BD11" s="1178">
        <v>8</v>
      </c>
      <c r="BE11" s="619" t="s">
        <v>778</v>
      </c>
      <c r="BF11" s="1346" t="s">
        <v>89</v>
      </c>
      <c r="BG11" s="612" t="s">
        <v>621</v>
      </c>
      <c r="BH11" s="68" t="s">
        <v>8</v>
      </c>
      <c r="BI11" s="757" t="s">
        <v>1122</v>
      </c>
      <c r="BJ11" s="1365">
        <v>205</v>
      </c>
      <c r="BK11" s="615" t="s">
        <v>626</v>
      </c>
      <c r="BL11" s="1353">
        <v>115</v>
      </c>
      <c r="BM11" s="620"/>
      <c r="BN11" s="1346"/>
      <c r="BO11" s="1182">
        <v>8</v>
      </c>
      <c r="BP11" s="1447"/>
      <c r="BR11" s="541">
        <f t="shared" si="0"/>
        <v>31</v>
      </c>
      <c r="BS11" s="537">
        <f t="shared" si="1"/>
        <v>31</v>
      </c>
      <c r="BT11" s="537" t="str">
        <f t="shared" si="2"/>
        <v>0</v>
      </c>
      <c r="BU11" s="537" t="str">
        <f t="shared" si="3"/>
        <v>0</v>
      </c>
      <c r="BV11" s="542">
        <f t="shared" si="4"/>
        <v>26</v>
      </c>
      <c r="BW11" s="541">
        <f t="shared" si="5"/>
        <v>24</v>
      </c>
      <c r="BX11" s="537">
        <f t="shared" si="6"/>
        <v>33</v>
      </c>
      <c r="BY11" s="537">
        <f t="shared" si="7"/>
        <v>24</v>
      </c>
      <c r="BZ11" s="537">
        <f t="shared" si="8"/>
        <v>31</v>
      </c>
      <c r="CA11" s="542">
        <f t="shared" si="9"/>
        <v>29</v>
      </c>
      <c r="CB11" s="541">
        <f t="shared" si="10"/>
        <v>32</v>
      </c>
      <c r="CC11" s="537">
        <f t="shared" si="11"/>
        <v>34</v>
      </c>
      <c r="CD11" s="537">
        <f t="shared" si="12"/>
        <v>35</v>
      </c>
      <c r="CE11" s="542">
        <f t="shared" si="13"/>
        <v>24</v>
      </c>
      <c r="CF11" s="541">
        <f t="shared" si="14"/>
        <v>31</v>
      </c>
      <c r="CG11" s="537" t="str">
        <f t="shared" si="15"/>
        <v>0</v>
      </c>
      <c r="CH11" s="537">
        <f t="shared" si="16"/>
        <v>31</v>
      </c>
      <c r="CI11" s="537">
        <f t="shared" si="17"/>
        <v>33</v>
      </c>
      <c r="CJ11" s="542">
        <f t="shared" si="18"/>
        <v>29</v>
      </c>
      <c r="CK11" s="541">
        <f t="shared" si="19"/>
        <v>31</v>
      </c>
      <c r="CL11" s="537">
        <f t="shared" si="20"/>
        <v>27</v>
      </c>
      <c r="CM11" s="537">
        <f t="shared" si="21"/>
        <v>28</v>
      </c>
      <c r="CN11" s="537">
        <f t="shared" si="22"/>
        <v>24</v>
      </c>
      <c r="CO11" s="542" t="str">
        <f t="shared" si="23"/>
        <v>0</v>
      </c>
      <c r="CP11" s="578">
        <f t="shared" si="24"/>
        <v>588</v>
      </c>
    </row>
    <row r="12" spans="1:94" ht="69" customHeight="1" outlineLevel="1" x14ac:dyDescent="0.45">
      <c r="A12" s="1421"/>
      <c r="B12" s="1034">
        <v>9</v>
      </c>
      <c r="C12" s="1042" t="s">
        <v>1314</v>
      </c>
      <c r="D12" s="1208" t="s">
        <v>1185</v>
      </c>
      <c r="E12" s="1045" t="s">
        <v>1314</v>
      </c>
      <c r="F12" s="1216" t="s">
        <v>1185</v>
      </c>
      <c r="G12" s="1047" t="s">
        <v>1314</v>
      </c>
      <c r="H12" s="1224" t="s">
        <v>1185</v>
      </c>
      <c r="I12" s="1045" t="s">
        <v>1314</v>
      </c>
      <c r="J12" s="1216" t="s">
        <v>1185</v>
      </c>
      <c r="K12" s="1042" t="s">
        <v>1314</v>
      </c>
      <c r="L12" s="1208" t="s">
        <v>1185</v>
      </c>
      <c r="M12" s="734">
        <v>9</v>
      </c>
      <c r="N12" s="1431"/>
      <c r="O12" s="1461"/>
      <c r="P12" s="1058">
        <v>9</v>
      </c>
      <c r="Q12" s="663" t="s">
        <v>661</v>
      </c>
      <c r="R12" s="1234">
        <v>220</v>
      </c>
      <c r="S12" s="662" t="s">
        <v>837</v>
      </c>
      <c r="T12" s="746">
        <v>204</v>
      </c>
      <c r="U12" s="691" t="s">
        <v>665</v>
      </c>
      <c r="V12" s="1249">
        <v>201</v>
      </c>
      <c r="W12" s="662" t="s">
        <v>659</v>
      </c>
      <c r="X12" s="1258" t="s">
        <v>845</v>
      </c>
      <c r="Y12" s="663" t="s">
        <v>667</v>
      </c>
      <c r="Z12" s="1237">
        <v>208</v>
      </c>
      <c r="AA12" s="1081">
        <v>9</v>
      </c>
      <c r="AB12" s="1464"/>
      <c r="AC12" s="1467"/>
      <c r="AD12" s="1099">
        <v>9</v>
      </c>
      <c r="AE12" s="652" t="s">
        <v>666</v>
      </c>
      <c r="AF12" s="1270">
        <v>105</v>
      </c>
      <c r="AG12" s="653" t="s">
        <v>632</v>
      </c>
      <c r="AH12" s="1280">
        <v>205</v>
      </c>
      <c r="AI12" s="655" t="s">
        <v>642</v>
      </c>
      <c r="AJ12" s="1292">
        <v>207</v>
      </c>
      <c r="AK12" s="1109" t="s">
        <v>655</v>
      </c>
      <c r="AL12" s="1279" t="s">
        <v>566</v>
      </c>
      <c r="AM12" s="672">
        <v>9</v>
      </c>
      <c r="AN12" s="1486"/>
      <c r="AO12" s="1473"/>
      <c r="AP12" s="1130">
        <v>9</v>
      </c>
      <c r="AQ12" s="633" t="s">
        <v>738</v>
      </c>
      <c r="AR12" s="1299">
        <v>202</v>
      </c>
      <c r="AS12" s="634"/>
      <c r="AT12" s="1310"/>
      <c r="AU12" s="636" t="s">
        <v>621</v>
      </c>
      <c r="AV12" s="1321">
        <v>206</v>
      </c>
      <c r="AW12" s="634" t="s">
        <v>673</v>
      </c>
      <c r="AX12" s="1310" t="s">
        <v>901</v>
      </c>
      <c r="AY12" s="633" t="s">
        <v>651</v>
      </c>
      <c r="AZ12" s="1299">
        <v>216</v>
      </c>
      <c r="BA12" s="1134">
        <v>9</v>
      </c>
      <c r="BB12" s="1440"/>
      <c r="BC12" s="1444"/>
      <c r="BD12" s="1178">
        <v>9</v>
      </c>
      <c r="BE12" s="1185"/>
      <c r="BF12" s="1348"/>
      <c r="BG12" s="1188"/>
      <c r="BH12" s="1355"/>
      <c r="BI12" s="1191"/>
      <c r="BJ12" s="1368"/>
      <c r="BK12" s="1194" t="s">
        <v>1349</v>
      </c>
      <c r="BL12" s="1370" t="s">
        <v>1350</v>
      </c>
      <c r="BM12" s="1185"/>
      <c r="BN12" s="1348"/>
      <c r="BO12" s="1182">
        <v>9</v>
      </c>
      <c r="BP12" s="1448"/>
      <c r="BR12" s="541">
        <f t="shared" si="0"/>
        <v>31</v>
      </c>
      <c r="BS12" s="537">
        <f t="shared" si="1"/>
        <v>31</v>
      </c>
      <c r="BT12" s="537">
        <f t="shared" si="2"/>
        <v>33</v>
      </c>
      <c r="BU12" s="537">
        <f t="shared" si="3"/>
        <v>25</v>
      </c>
      <c r="BV12" s="542">
        <f t="shared" si="4"/>
        <v>26</v>
      </c>
      <c r="BW12" s="541">
        <f t="shared" si="5"/>
        <v>24</v>
      </c>
      <c r="BX12" s="537">
        <f t="shared" si="6"/>
        <v>33</v>
      </c>
      <c r="BY12" s="537">
        <f t="shared" si="7"/>
        <v>24</v>
      </c>
      <c r="BZ12" s="537">
        <f t="shared" si="8"/>
        <v>31</v>
      </c>
      <c r="CA12" s="542">
        <f t="shared" si="9"/>
        <v>29</v>
      </c>
      <c r="CB12" s="541">
        <f t="shared" si="10"/>
        <v>32</v>
      </c>
      <c r="CC12" s="537">
        <f t="shared" si="11"/>
        <v>34</v>
      </c>
      <c r="CD12" s="537">
        <f t="shared" si="12"/>
        <v>35</v>
      </c>
      <c r="CE12" s="542">
        <f t="shared" si="13"/>
        <v>24</v>
      </c>
      <c r="CF12" s="541">
        <f t="shared" si="14"/>
        <v>31</v>
      </c>
      <c r="CG12" s="537" t="str">
        <f t="shared" si="15"/>
        <v>0</v>
      </c>
      <c r="CH12" s="537">
        <f t="shared" si="16"/>
        <v>31</v>
      </c>
      <c r="CI12" s="537">
        <f t="shared" si="17"/>
        <v>33</v>
      </c>
      <c r="CJ12" s="542">
        <f t="shared" si="18"/>
        <v>29</v>
      </c>
      <c r="CK12" s="541" t="str">
        <f t="shared" si="19"/>
        <v>0</v>
      </c>
      <c r="CL12" s="537" t="str">
        <f t="shared" si="20"/>
        <v>0</v>
      </c>
      <c r="CM12" s="537" t="str">
        <f t="shared" si="21"/>
        <v>0</v>
      </c>
      <c r="CN12" s="537">
        <f t="shared" si="22"/>
        <v>24</v>
      </c>
      <c r="CO12" s="542" t="str">
        <f t="shared" si="23"/>
        <v>0</v>
      </c>
      <c r="CP12" s="578">
        <f t="shared" si="24"/>
        <v>560</v>
      </c>
    </row>
    <row r="13" spans="1:94" ht="69" customHeight="1" outlineLevel="1" x14ac:dyDescent="0.45">
      <c r="A13" s="1421"/>
      <c r="B13" s="1034">
        <v>10</v>
      </c>
      <c r="C13" s="1042" t="s">
        <v>1315</v>
      </c>
      <c r="D13" s="1208" t="s">
        <v>1185</v>
      </c>
      <c r="E13" s="1045" t="s">
        <v>168</v>
      </c>
      <c r="F13" s="1216" t="s">
        <v>1185</v>
      </c>
      <c r="G13" s="1047" t="s">
        <v>168</v>
      </c>
      <c r="H13" s="1224" t="s">
        <v>1185</v>
      </c>
      <c r="I13" s="1045" t="s">
        <v>168</v>
      </c>
      <c r="J13" s="1216" t="s">
        <v>1185</v>
      </c>
      <c r="K13" s="1042" t="s">
        <v>168</v>
      </c>
      <c r="L13" s="1208" t="s">
        <v>1185</v>
      </c>
      <c r="M13" s="734">
        <v>10</v>
      </c>
      <c r="N13" s="1431"/>
      <c r="O13" s="1461"/>
      <c r="P13" s="1059">
        <v>10</v>
      </c>
      <c r="Q13" s="663" t="s">
        <v>663</v>
      </c>
      <c r="R13" s="1234">
        <v>220</v>
      </c>
      <c r="S13" s="662" t="s">
        <v>642</v>
      </c>
      <c r="T13" s="746">
        <v>204</v>
      </c>
      <c r="U13" s="691" t="s">
        <v>659</v>
      </c>
      <c r="V13" s="1249" t="s">
        <v>1127</v>
      </c>
      <c r="W13" s="662" t="s">
        <v>660</v>
      </c>
      <c r="X13" s="1258">
        <v>203</v>
      </c>
      <c r="Y13" s="663" t="s">
        <v>667</v>
      </c>
      <c r="Z13" s="1237">
        <v>208</v>
      </c>
      <c r="AA13" s="1082">
        <v>10</v>
      </c>
      <c r="AB13" s="1464"/>
      <c r="AC13" s="1467"/>
      <c r="AD13" s="1100">
        <v>10</v>
      </c>
      <c r="AE13" s="1105" t="s">
        <v>704</v>
      </c>
      <c r="AF13" s="1271">
        <v>105</v>
      </c>
      <c r="AG13" s="653" t="s">
        <v>630</v>
      </c>
      <c r="AH13" s="1279">
        <v>205</v>
      </c>
      <c r="AI13" s="655" t="s">
        <v>650</v>
      </c>
      <c r="AJ13" s="1291">
        <v>207</v>
      </c>
      <c r="AK13" s="1109" t="s">
        <v>655</v>
      </c>
      <c r="AL13" s="1279" t="s">
        <v>566</v>
      </c>
      <c r="AM13" s="673">
        <v>10</v>
      </c>
      <c r="AN13" s="1486"/>
      <c r="AO13" s="1473"/>
      <c r="AP13" s="1131">
        <v>10</v>
      </c>
      <c r="AQ13" s="646" t="s">
        <v>671</v>
      </c>
      <c r="AR13" s="1299" t="s">
        <v>1377</v>
      </c>
      <c r="AS13" s="634"/>
      <c r="AT13" s="1310"/>
      <c r="AU13" s="647" t="s">
        <v>646</v>
      </c>
      <c r="AV13" s="1321">
        <v>206</v>
      </c>
      <c r="AW13" s="634" t="s">
        <v>624</v>
      </c>
      <c r="AX13" s="1310">
        <v>217</v>
      </c>
      <c r="AY13" s="633" t="s">
        <v>781</v>
      </c>
      <c r="AZ13" s="1299">
        <v>216</v>
      </c>
      <c r="BA13" s="1135">
        <v>10</v>
      </c>
      <c r="BB13" s="1440"/>
      <c r="BC13" s="1444"/>
      <c r="BD13" s="1178">
        <v>10</v>
      </c>
      <c r="BE13" s="1186" t="s">
        <v>317</v>
      </c>
      <c r="BF13" s="1348" t="s">
        <v>1185</v>
      </c>
      <c r="BG13" s="1189" t="s">
        <v>317</v>
      </c>
      <c r="BH13" s="1356" t="s">
        <v>1185</v>
      </c>
      <c r="BI13" s="1192" t="s">
        <v>1343</v>
      </c>
      <c r="BJ13" s="1368" t="s">
        <v>1185</v>
      </c>
      <c r="BK13" s="1188"/>
      <c r="BL13" s="1355"/>
      <c r="BM13" s="1195"/>
      <c r="BN13" s="1348"/>
      <c r="BO13" s="1182">
        <v>10</v>
      </c>
      <c r="BP13" s="1448"/>
      <c r="BR13" s="541">
        <f t="shared" si="0"/>
        <v>31</v>
      </c>
      <c r="BS13" s="537">
        <f t="shared" si="1"/>
        <v>31</v>
      </c>
      <c r="BT13" s="537">
        <f t="shared" si="2"/>
        <v>33</v>
      </c>
      <c r="BU13" s="537">
        <f t="shared" si="3"/>
        <v>25</v>
      </c>
      <c r="BV13" s="542">
        <f t="shared" si="4"/>
        <v>26</v>
      </c>
      <c r="BW13" s="541">
        <f t="shared" si="5"/>
        <v>24</v>
      </c>
      <c r="BX13" s="537">
        <f t="shared" si="6"/>
        <v>33</v>
      </c>
      <c r="BY13" s="537">
        <f t="shared" si="7"/>
        <v>24</v>
      </c>
      <c r="BZ13" s="537">
        <f t="shared" si="8"/>
        <v>31</v>
      </c>
      <c r="CA13" s="542">
        <f t="shared" si="9"/>
        <v>29</v>
      </c>
      <c r="CB13" s="541">
        <f t="shared" si="10"/>
        <v>32</v>
      </c>
      <c r="CC13" s="537">
        <f t="shared" si="11"/>
        <v>34</v>
      </c>
      <c r="CD13" s="537">
        <f t="shared" si="12"/>
        <v>35</v>
      </c>
      <c r="CE13" s="542">
        <f t="shared" si="13"/>
        <v>24</v>
      </c>
      <c r="CF13" s="541">
        <f t="shared" si="14"/>
        <v>31</v>
      </c>
      <c r="CG13" s="537" t="str">
        <f t="shared" si="15"/>
        <v>0</v>
      </c>
      <c r="CH13" s="537">
        <f t="shared" si="16"/>
        <v>31</v>
      </c>
      <c r="CI13" s="537">
        <f t="shared" si="17"/>
        <v>33</v>
      </c>
      <c r="CJ13" s="542">
        <f t="shared" si="18"/>
        <v>29</v>
      </c>
      <c r="CK13" s="541">
        <f t="shared" si="19"/>
        <v>31</v>
      </c>
      <c r="CL13" s="537">
        <f t="shared" si="20"/>
        <v>27</v>
      </c>
      <c r="CM13" s="537">
        <f t="shared" si="21"/>
        <v>28</v>
      </c>
      <c r="CN13" s="537" t="str">
        <f t="shared" si="22"/>
        <v>0</v>
      </c>
      <c r="CO13" s="542" t="str">
        <f t="shared" si="23"/>
        <v>0</v>
      </c>
      <c r="CP13" s="578">
        <f t="shared" si="24"/>
        <v>622</v>
      </c>
    </row>
    <row r="14" spans="1:94" ht="169.2" customHeight="1" outlineLevel="1" x14ac:dyDescent="0.45">
      <c r="A14" s="1421"/>
      <c r="B14" s="1035">
        <v>11</v>
      </c>
      <c r="C14" s="1042" t="s">
        <v>1316</v>
      </c>
      <c r="D14" s="1208" t="s">
        <v>1185</v>
      </c>
      <c r="E14" s="1045" t="s">
        <v>1317</v>
      </c>
      <c r="F14" s="1216" t="s">
        <v>1185</v>
      </c>
      <c r="G14" s="1047" t="s">
        <v>1317</v>
      </c>
      <c r="H14" s="1224" t="s">
        <v>1185</v>
      </c>
      <c r="I14" s="1045" t="s">
        <v>1317</v>
      </c>
      <c r="J14" s="1216" t="s">
        <v>1185</v>
      </c>
      <c r="K14" s="1042" t="s">
        <v>1317</v>
      </c>
      <c r="L14" s="1208" t="s">
        <v>1185</v>
      </c>
      <c r="M14" s="736">
        <v>11</v>
      </c>
      <c r="N14" s="1431"/>
      <c r="O14" s="1461"/>
      <c r="P14" s="1059">
        <v>11</v>
      </c>
      <c r="Q14" s="663" t="s">
        <v>638</v>
      </c>
      <c r="R14" s="1234">
        <v>220</v>
      </c>
      <c r="S14" s="662" t="s">
        <v>664</v>
      </c>
      <c r="T14" s="746">
        <v>204</v>
      </c>
      <c r="U14" s="691" t="s">
        <v>660</v>
      </c>
      <c r="V14" s="1249">
        <v>201</v>
      </c>
      <c r="W14" s="662" t="s">
        <v>630</v>
      </c>
      <c r="X14" s="1258">
        <v>203</v>
      </c>
      <c r="Y14" s="663" t="s">
        <v>668</v>
      </c>
      <c r="Z14" s="1237" t="s">
        <v>89</v>
      </c>
      <c r="AA14" s="1082">
        <v>11</v>
      </c>
      <c r="AB14" s="1464"/>
      <c r="AC14" s="1467"/>
      <c r="AD14" s="1100">
        <v>11</v>
      </c>
      <c r="AE14" s="652" t="s">
        <v>651</v>
      </c>
      <c r="AF14" s="1271">
        <v>105</v>
      </c>
      <c r="AG14" s="653" t="s">
        <v>650</v>
      </c>
      <c r="AH14" s="1279">
        <v>205</v>
      </c>
      <c r="AI14" s="655" t="s">
        <v>704</v>
      </c>
      <c r="AJ14" s="1291">
        <v>207</v>
      </c>
      <c r="AK14" s="653" t="s">
        <v>657</v>
      </c>
      <c r="AL14" s="1279" t="s">
        <v>877</v>
      </c>
      <c r="AM14" s="673">
        <v>11</v>
      </c>
      <c r="AN14" s="1486"/>
      <c r="AO14" s="1473"/>
      <c r="AP14" s="1131">
        <v>11</v>
      </c>
      <c r="AQ14" s="646" t="s">
        <v>646</v>
      </c>
      <c r="AR14" s="1299">
        <v>202</v>
      </c>
      <c r="AS14" s="634"/>
      <c r="AT14" s="1310"/>
      <c r="AU14" s="647" t="s">
        <v>797</v>
      </c>
      <c r="AV14" s="1321" t="s">
        <v>1378</v>
      </c>
      <c r="AW14" s="648" t="s">
        <v>711</v>
      </c>
      <c r="AX14" s="1310" t="s">
        <v>89</v>
      </c>
      <c r="AY14" s="633" t="s">
        <v>676</v>
      </c>
      <c r="AZ14" s="1299" t="s">
        <v>834</v>
      </c>
      <c r="BA14" s="1135">
        <v>11</v>
      </c>
      <c r="BB14" s="1440"/>
      <c r="BC14" s="1444"/>
      <c r="BD14" s="1179">
        <v>11</v>
      </c>
      <c r="BE14" s="1187"/>
      <c r="BF14" s="1348"/>
      <c r="BG14" s="1188"/>
      <c r="BH14" s="1355"/>
      <c r="BI14" s="1193"/>
      <c r="BJ14" s="1368"/>
      <c r="BK14" s="1194"/>
      <c r="BL14" s="1355"/>
      <c r="BM14" s="1195"/>
      <c r="BN14" s="1348"/>
      <c r="BO14" s="1183">
        <v>11</v>
      </c>
      <c r="BP14" s="1448"/>
      <c r="BR14" s="541">
        <f t="shared" si="0"/>
        <v>31</v>
      </c>
      <c r="BS14" s="537">
        <f t="shared" si="1"/>
        <v>31</v>
      </c>
      <c r="BT14" s="537">
        <f t="shared" si="2"/>
        <v>33</v>
      </c>
      <c r="BU14" s="537">
        <f t="shared" si="3"/>
        <v>25</v>
      </c>
      <c r="BV14" s="542">
        <f t="shared" si="4"/>
        <v>26</v>
      </c>
      <c r="BW14" s="541">
        <f t="shared" si="5"/>
        <v>24</v>
      </c>
      <c r="BX14" s="537">
        <f t="shared" si="6"/>
        <v>33</v>
      </c>
      <c r="BY14" s="537">
        <f t="shared" si="7"/>
        <v>24</v>
      </c>
      <c r="BZ14" s="537">
        <f t="shared" si="8"/>
        <v>31</v>
      </c>
      <c r="CA14" s="542">
        <f t="shared" si="9"/>
        <v>29</v>
      </c>
      <c r="CB14" s="541">
        <f t="shared" si="10"/>
        <v>32</v>
      </c>
      <c r="CC14" s="537">
        <f t="shared" si="11"/>
        <v>34</v>
      </c>
      <c r="CD14" s="537">
        <f t="shared" si="12"/>
        <v>35</v>
      </c>
      <c r="CE14" s="542">
        <f t="shared" si="13"/>
        <v>24</v>
      </c>
      <c r="CF14" s="541">
        <f t="shared" si="14"/>
        <v>31</v>
      </c>
      <c r="CG14" s="537" t="str">
        <f t="shared" si="15"/>
        <v>0</v>
      </c>
      <c r="CH14" s="537">
        <f t="shared" si="16"/>
        <v>31</v>
      </c>
      <c r="CI14" s="537">
        <f t="shared" si="17"/>
        <v>33</v>
      </c>
      <c r="CJ14" s="542">
        <f t="shared" si="18"/>
        <v>29</v>
      </c>
      <c r="CK14" s="541" t="str">
        <f t="shared" si="19"/>
        <v>0</v>
      </c>
      <c r="CL14" s="537" t="str">
        <f t="shared" si="20"/>
        <v>0</v>
      </c>
      <c r="CM14" s="537" t="str">
        <f t="shared" si="21"/>
        <v>0</v>
      </c>
      <c r="CN14" s="537" t="str">
        <f t="shared" si="22"/>
        <v>0</v>
      </c>
      <c r="CO14" s="542" t="str">
        <f t="shared" si="23"/>
        <v>0</v>
      </c>
      <c r="CP14" s="578">
        <f t="shared" si="24"/>
        <v>536</v>
      </c>
    </row>
    <row r="15" spans="1:94" ht="69" customHeight="1" outlineLevel="1" x14ac:dyDescent="0.45">
      <c r="A15" s="1421"/>
      <c r="B15" s="1035">
        <v>12</v>
      </c>
      <c r="C15" s="136"/>
      <c r="D15" s="1206"/>
      <c r="E15" s="124"/>
      <c r="F15" s="1215"/>
      <c r="G15" s="142"/>
      <c r="H15" s="1223"/>
      <c r="I15" s="124"/>
      <c r="J15" s="1215"/>
      <c r="K15" s="221"/>
      <c r="L15" s="1206"/>
      <c r="M15" s="736">
        <v>12</v>
      </c>
      <c r="N15" s="1431"/>
      <c r="O15" s="1461"/>
      <c r="P15" s="1059">
        <v>12</v>
      </c>
      <c r="Q15" s="663" t="s">
        <v>660</v>
      </c>
      <c r="R15" s="1234">
        <v>220</v>
      </c>
      <c r="S15" s="662" t="s">
        <v>643</v>
      </c>
      <c r="T15" s="746">
        <v>204</v>
      </c>
      <c r="U15" s="691" t="s">
        <v>630</v>
      </c>
      <c r="V15" s="1249">
        <v>201</v>
      </c>
      <c r="W15" s="662" t="s">
        <v>638</v>
      </c>
      <c r="X15" s="1258">
        <v>203</v>
      </c>
      <c r="Y15" s="663" t="s">
        <v>664</v>
      </c>
      <c r="Z15" s="1237">
        <v>208</v>
      </c>
      <c r="AA15" s="1082">
        <v>12</v>
      </c>
      <c r="AB15" s="1464"/>
      <c r="AC15" s="1467"/>
      <c r="AD15" s="1100">
        <v>12</v>
      </c>
      <c r="AE15" s="652" t="s">
        <v>648</v>
      </c>
      <c r="AF15" s="1271" t="s">
        <v>851</v>
      </c>
      <c r="AG15" s="1109" t="s">
        <v>653</v>
      </c>
      <c r="AH15" s="1279">
        <v>205</v>
      </c>
      <c r="AI15" s="655" t="s">
        <v>654</v>
      </c>
      <c r="AJ15" s="1291">
        <v>207</v>
      </c>
      <c r="AK15" s="1109" t="s">
        <v>656</v>
      </c>
      <c r="AL15" s="1279" t="s">
        <v>566</v>
      </c>
      <c r="AM15" s="673">
        <v>12</v>
      </c>
      <c r="AN15" s="1486"/>
      <c r="AO15" s="1473"/>
      <c r="AP15" s="1131">
        <v>12</v>
      </c>
      <c r="AQ15" s="633" t="s">
        <v>651</v>
      </c>
      <c r="AR15" s="1299">
        <v>202</v>
      </c>
      <c r="AS15" s="634"/>
      <c r="AT15" s="1310"/>
      <c r="AU15" s="636" t="s">
        <v>674</v>
      </c>
      <c r="AV15" s="1321">
        <v>206</v>
      </c>
      <c r="AW15" s="648" t="s">
        <v>646</v>
      </c>
      <c r="AX15" s="1310">
        <v>217</v>
      </c>
      <c r="AY15" s="646" t="s">
        <v>844</v>
      </c>
      <c r="AZ15" s="1299" t="s">
        <v>1378</v>
      </c>
      <c r="BA15" s="1135">
        <v>12</v>
      </c>
      <c r="BB15" s="1440"/>
      <c r="BC15" s="1444"/>
      <c r="BD15" s="1179">
        <v>12</v>
      </c>
      <c r="BE15" s="134"/>
      <c r="BF15" s="1346"/>
      <c r="BG15" s="67"/>
      <c r="BH15" s="1353"/>
      <c r="BI15" s="66"/>
      <c r="BJ15" s="1365"/>
      <c r="BK15" s="67"/>
      <c r="BL15" s="1353"/>
      <c r="BM15" s="134"/>
      <c r="BN15" s="1346"/>
      <c r="BO15" s="1183">
        <v>12</v>
      </c>
      <c r="BP15" s="1448"/>
      <c r="BR15" s="541" t="str">
        <f t="shared" si="0"/>
        <v>0</v>
      </c>
      <c r="BS15" s="537" t="str">
        <f t="shared" si="1"/>
        <v>0</v>
      </c>
      <c r="BT15" s="537" t="str">
        <f t="shared" si="2"/>
        <v>0</v>
      </c>
      <c r="BU15" s="537" t="str">
        <f t="shared" si="3"/>
        <v>0</v>
      </c>
      <c r="BV15" s="542" t="str">
        <f t="shared" si="4"/>
        <v>0</v>
      </c>
      <c r="BW15" s="541">
        <f t="shared" si="5"/>
        <v>24</v>
      </c>
      <c r="BX15" s="537">
        <f t="shared" si="6"/>
        <v>33</v>
      </c>
      <c r="BY15" s="537">
        <f t="shared" si="7"/>
        <v>24</v>
      </c>
      <c r="BZ15" s="537">
        <f t="shared" si="8"/>
        <v>31</v>
      </c>
      <c r="CA15" s="542">
        <f t="shared" si="9"/>
        <v>29</v>
      </c>
      <c r="CB15" s="541">
        <f t="shared" si="10"/>
        <v>32</v>
      </c>
      <c r="CC15" s="537">
        <f t="shared" si="11"/>
        <v>34</v>
      </c>
      <c r="CD15" s="537">
        <f t="shared" si="12"/>
        <v>35</v>
      </c>
      <c r="CE15" s="542">
        <f t="shared" si="13"/>
        <v>24</v>
      </c>
      <c r="CF15" s="541">
        <f t="shared" si="14"/>
        <v>31</v>
      </c>
      <c r="CG15" s="537" t="str">
        <f t="shared" si="15"/>
        <v>0</v>
      </c>
      <c r="CH15" s="537">
        <f t="shared" si="16"/>
        <v>31</v>
      </c>
      <c r="CI15" s="537">
        <f t="shared" si="17"/>
        <v>33</v>
      </c>
      <c r="CJ15" s="542">
        <f t="shared" si="18"/>
        <v>29</v>
      </c>
      <c r="CK15" s="541" t="str">
        <f t="shared" si="19"/>
        <v>0</v>
      </c>
      <c r="CL15" s="537" t="str">
        <f t="shared" si="20"/>
        <v>0</v>
      </c>
      <c r="CM15" s="537" t="str">
        <f t="shared" si="21"/>
        <v>0</v>
      </c>
      <c r="CN15" s="537" t="str">
        <f t="shared" si="22"/>
        <v>0</v>
      </c>
      <c r="CO15" s="542" t="str">
        <f t="shared" si="23"/>
        <v>0</v>
      </c>
      <c r="CP15" s="578">
        <f t="shared" si="24"/>
        <v>390</v>
      </c>
    </row>
    <row r="16" spans="1:94" ht="69" customHeight="1" outlineLevel="1" x14ac:dyDescent="0.45">
      <c r="A16" s="1421"/>
      <c r="B16" s="1035">
        <v>13</v>
      </c>
      <c r="C16" s="136"/>
      <c r="D16" s="1206"/>
      <c r="E16" s="124"/>
      <c r="F16" s="1215"/>
      <c r="G16" s="142"/>
      <c r="H16" s="1223"/>
      <c r="I16" s="124"/>
      <c r="J16" s="1215"/>
      <c r="K16" s="221"/>
      <c r="L16" s="1206"/>
      <c r="M16" s="736">
        <v>13</v>
      </c>
      <c r="N16" s="1431"/>
      <c r="O16" s="1461"/>
      <c r="P16" s="1059">
        <v>13</v>
      </c>
      <c r="Q16" s="663" t="s">
        <v>664</v>
      </c>
      <c r="R16" s="1234">
        <v>220</v>
      </c>
      <c r="S16" s="662" t="s">
        <v>660</v>
      </c>
      <c r="T16" s="744">
        <v>204</v>
      </c>
      <c r="U16" s="691" t="s">
        <v>668</v>
      </c>
      <c r="V16" s="1249" t="s">
        <v>89</v>
      </c>
      <c r="W16" s="730" t="s">
        <v>802</v>
      </c>
      <c r="X16" s="1258">
        <v>203</v>
      </c>
      <c r="Y16" s="663" t="s">
        <v>651</v>
      </c>
      <c r="Z16" s="1237">
        <v>208</v>
      </c>
      <c r="AA16" s="1082">
        <v>13</v>
      </c>
      <c r="AB16" s="1464"/>
      <c r="AC16" s="1467"/>
      <c r="AD16" s="1100">
        <v>13</v>
      </c>
      <c r="AE16" s="724" t="s">
        <v>813</v>
      </c>
      <c r="AF16" s="1271" t="s">
        <v>1373</v>
      </c>
      <c r="AG16" s="1107" t="s">
        <v>1270</v>
      </c>
      <c r="AH16" s="1281"/>
      <c r="AI16" s="655" t="s">
        <v>666</v>
      </c>
      <c r="AJ16" s="1291">
        <v>207</v>
      </c>
      <c r="AK16" s="653" t="s">
        <v>650</v>
      </c>
      <c r="AL16" s="1279" t="s">
        <v>566</v>
      </c>
      <c r="AM16" s="673">
        <v>13</v>
      </c>
      <c r="AN16" s="1486"/>
      <c r="AO16" s="1473"/>
      <c r="AP16" s="1131">
        <v>13</v>
      </c>
      <c r="AQ16" s="633" t="s">
        <v>674</v>
      </c>
      <c r="AR16" s="1299">
        <v>202</v>
      </c>
      <c r="AS16" s="634"/>
      <c r="AT16" s="1310"/>
      <c r="AU16" s="636" t="s">
        <v>798</v>
      </c>
      <c r="AV16" s="1321" t="s">
        <v>833</v>
      </c>
      <c r="AW16" s="648" t="s">
        <v>794</v>
      </c>
      <c r="AX16" s="1310">
        <v>205</v>
      </c>
      <c r="AY16" s="646" t="s">
        <v>646</v>
      </c>
      <c r="AZ16" s="1299">
        <v>216</v>
      </c>
      <c r="BA16" s="1135">
        <v>13</v>
      </c>
      <c r="BB16" s="1440"/>
      <c r="BC16" s="1444"/>
      <c r="BD16" s="1179">
        <v>13</v>
      </c>
      <c r="BE16" s="134"/>
      <c r="BF16" s="1346"/>
      <c r="BG16" s="67"/>
      <c r="BH16" s="1353"/>
      <c r="BI16" s="66"/>
      <c r="BJ16" s="1365"/>
      <c r="BK16" s="67"/>
      <c r="BL16" s="1353"/>
      <c r="BM16" s="134"/>
      <c r="BN16" s="1346"/>
      <c r="BO16" s="1183">
        <v>13</v>
      </c>
      <c r="BP16" s="1448"/>
      <c r="BR16" s="1022"/>
      <c r="BS16" s="1023"/>
      <c r="BT16" s="1023"/>
      <c r="BU16" s="1023"/>
      <c r="BV16" s="1024"/>
      <c r="BW16" s="1022"/>
      <c r="BX16" s="1023"/>
      <c r="BY16" s="1023"/>
      <c r="BZ16" s="1023"/>
      <c r="CA16" s="1024"/>
      <c r="CB16" s="1022"/>
      <c r="CC16" s="1023"/>
      <c r="CD16" s="1023"/>
      <c r="CE16" s="1024"/>
      <c r="CF16" s="1022"/>
      <c r="CG16" s="1023"/>
      <c r="CH16" s="1023"/>
      <c r="CI16" s="1023"/>
      <c r="CJ16" s="1024"/>
      <c r="CK16" s="1022"/>
      <c r="CL16" s="1023"/>
      <c r="CM16" s="1023"/>
      <c r="CN16" s="1023"/>
      <c r="CO16" s="1024"/>
      <c r="CP16" s="578"/>
    </row>
    <row r="17" spans="1:94" ht="69" customHeight="1" outlineLevel="1" thickBot="1" x14ac:dyDescent="0.55000000000000004">
      <c r="A17" s="1422"/>
      <c r="B17" s="1036">
        <v>14</v>
      </c>
      <c r="C17" s="181"/>
      <c r="D17" s="1209"/>
      <c r="E17" s="182"/>
      <c r="F17" s="1217"/>
      <c r="G17" s="183"/>
      <c r="H17" s="1225"/>
      <c r="I17" s="184"/>
      <c r="J17" s="1220"/>
      <c r="K17" s="224"/>
      <c r="L17" s="1209"/>
      <c r="M17" s="1037">
        <v>14</v>
      </c>
      <c r="N17" s="1432"/>
      <c r="O17" s="1462"/>
      <c r="P17" s="1060">
        <v>14</v>
      </c>
      <c r="Q17" s="660"/>
      <c r="R17" s="1235"/>
      <c r="S17" s="661"/>
      <c r="T17" s="927"/>
      <c r="U17" s="665"/>
      <c r="V17" s="1250"/>
      <c r="W17" s="733"/>
      <c r="X17" s="1259"/>
      <c r="Y17" s="660"/>
      <c r="Z17" s="1264"/>
      <c r="AA17" s="1083">
        <v>14</v>
      </c>
      <c r="AB17" s="1465"/>
      <c r="AC17" s="1468"/>
      <c r="AD17" s="1101">
        <v>14</v>
      </c>
      <c r="AE17" s="701"/>
      <c r="AF17" s="1272"/>
      <c r="AG17" s="654"/>
      <c r="AH17" s="1282"/>
      <c r="AI17" s="656"/>
      <c r="AJ17" s="1293"/>
      <c r="AK17" s="654"/>
      <c r="AL17" s="1286"/>
      <c r="AM17" s="674">
        <v>14</v>
      </c>
      <c r="AN17" s="1487"/>
      <c r="AO17" s="1474"/>
      <c r="AP17" s="1132">
        <v>14</v>
      </c>
      <c r="AQ17" s="1171" t="s">
        <v>280</v>
      </c>
      <c r="AR17" s="1302">
        <v>202</v>
      </c>
      <c r="AS17" s="1172" t="s">
        <v>280</v>
      </c>
      <c r="AT17" s="1312">
        <v>202</v>
      </c>
      <c r="AU17" s="1173" t="s">
        <v>280</v>
      </c>
      <c r="AV17" s="1330">
        <v>202</v>
      </c>
      <c r="AW17" s="1172" t="s">
        <v>280</v>
      </c>
      <c r="AX17" s="1312">
        <v>202</v>
      </c>
      <c r="AY17" s="1171" t="s">
        <v>280</v>
      </c>
      <c r="AZ17" s="1302">
        <v>202</v>
      </c>
      <c r="BA17" s="1160">
        <v>14</v>
      </c>
      <c r="BB17" s="1441"/>
      <c r="BC17" s="1445"/>
      <c r="BD17" s="1180">
        <v>14</v>
      </c>
      <c r="BE17" s="193"/>
      <c r="BF17" s="1349"/>
      <c r="BG17" s="178"/>
      <c r="BH17" s="1357"/>
      <c r="BI17" s="179"/>
      <c r="BJ17" s="1367"/>
      <c r="BK17" s="178"/>
      <c r="BL17" s="1357"/>
      <c r="BM17" s="1196"/>
      <c r="BN17" s="1349"/>
      <c r="BO17" s="1184">
        <v>14</v>
      </c>
      <c r="BP17" s="1449"/>
      <c r="BR17" s="543" t="str">
        <f t="shared" si="0"/>
        <v>0</v>
      </c>
      <c r="BS17" s="544" t="str">
        <f t="shared" si="1"/>
        <v>0</v>
      </c>
      <c r="BT17" s="544" t="str">
        <f t="shared" si="2"/>
        <v>0</v>
      </c>
      <c r="BU17" s="544" t="str">
        <f t="shared" si="3"/>
        <v>0</v>
      </c>
      <c r="BV17" s="545" t="str">
        <f t="shared" si="4"/>
        <v>0</v>
      </c>
      <c r="BW17" s="543" t="str">
        <f t="shared" si="5"/>
        <v>0</v>
      </c>
      <c r="BX17" s="544" t="str">
        <f t="shared" si="6"/>
        <v>0</v>
      </c>
      <c r="BY17" s="544" t="str">
        <f t="shared" si="7"/>
        <v>0</v>
      </c>
      <c r="BZ17" s="544" t="str">
        <f t="shared" si="8"/>
        <v>0</v>
      </c>
      <c r="CA17" s="545" t="str">
        <f t="shared" si="9"/>
        <v>0</v>
      </c>
      <c r="CB17" s="543" t="str">
        <f t="shared" si="10"/>
        <v>0</v>
      </c>
      <c r="CC17" s="544" t="str">
        <f t="shared" si="11"/>
        <v>0</v>
      </c>
      <c r="CD17" s="544" t="str">
        <f t="shared" si="12"/>
        <v>0</v>
      </c>
      <c r="CE17" s="545" t="str">
        <f t="shared" si="13"/>
        <v>0</v>
      </c>
      <c r="CF17" s="543">
        <f t="shared" si="14"/>
        <v>31</v>
      </c>
      <c r="CG17" s="544">
        <f t="shared" si="15"/>
        <v>32</v>
      </c>
      <c r="CH17" s="544">
        <f t="shared" si="16"/>
        <v>31</v>
      </c>
      <c r="CI17" s="544">
        <f t="shared" si="17"/>
        <v>33</v>
      </c>
      <c r="CJ17" s="545">
        <f t="shared" si="18"/>
        <v>29</v>
      </c>
      <c r="CK17" s="543" t="str">
        <f t="shared" si="19"/>
        <v>0</v>
      </c>
      <c r="CL17" s="544" t="str">
        <f t="shared" si="20"/>
        <v>0</v>
      </c>
      <c r="CM17" s="544" t="str">
        <f t="shared" si="21"/>
        <v>0</v>
      </c>
      <c r="CN17" s="544" t="str">
        <f t="shared" si="22"/>
        <v>0</v>
      </c>
      <c r="CO17" s="545" t="str">
        <f t="shared" si="23"/>
        <v>0</v>
      </c>
      <c r="CP17" s="578">
        <f t="shared" si="24"/>
        <v>156</v>
      </c>
    </row>
    <row r="18" spans="1:94" ht="69" customHeight="1" x14ac:dyDescent="0.45">
      <c r="A18" s="1419" t="s">
        <v>0</v>
      </c>
      <c r="B18" s="1049">
        <v>1</v>
      </c>
      <c r="C18" s="681" t="s">
        <v>681</v>
      </c>
      <c r="D18" s="1205" t="s">
        <v>1062</v>
      </c>
      <c r="E18" s="682" t="s">
        <v>631</v>
      </c>
      <c r="F18" s="1218">
        <v>208</v>
      </c>
      <c r="G18" s="683" t="s">
        <v>816</v>
      </c>
      <c r="H18" s="1226">
        <v>217</v>
      </c>
      <c r="I18" s="682" t="s">
        <v>633</v>
      </c>
      <c r="J18" s="1214" t="s">
        <v>566</v>
      </c>
      <c r="K18" s="681" t="s">
        <v>634</v>
      </c>
      <c r="L18" s="1210">
        <v>115</v>
      </c>
      <c r="M18" s="735">
        <v>1</v>
      </c>
      <c r="N18" s="1429" t="s">
        <v>0</v>
      </c>
      <c r="O18" s="1460" t="s">
        <v>0</v>
      </c>
      <c r="P18" s="1057">
        <v>1</v>
      </c>
      <c r="Q18" s="104"/>
      <c r="R18" s="1236"/>
      <c r="S18" s="107"/>
      <c r="T18" s="745"/>
      <c r="U18" s="106"/>
      <c r="V18" s="1251"/>
      <c r="W18" s="107"/>
      <c r="X18" s="1260"/>
      <c r="Y18" s="104"/>
      <c r="Z18" s="1236"/>
      <c r="AA18" s="1080">
        <v>1</v>
      </c>
      <c r="AB18" s="1482" t="s">
        <v>0</v>
      </c>
      <c r="AC18" s="1466" t="s">
        <v>0</v>
      </c>
      <c r="AD18" s="1098">
        <v>1</v>
      </c>
      <c r="AE18" s="108"/>
      <c r="AF18" s="1268"/>
      <c r="AG18" s="109"/>
      <c r="AH18" s="1283"/>
      <c r="AI18" s="110"/>
      <c r="AJ18" s="1288"/>
      <c r="AK18" s="109"/>
      <c r="AL18" s="1276"/>
      <c r="AM18" s="671">
        <v>1</v>
      </c>
      <c r="AN18" s="1485" t="s">
        <v>0</v>
      </c>
      <c r="AO18" s="1472" t="s">
        <v>0</v>
      </c>
      <c r="AP18" s="1129">
        <v>1</v>
      </c>
      <c r="AQ18" s="692"/>
      <c r="AR18" s="1303"/>
      <c r="AS18" s="685" t="s">
        <v>687</v>
      </c>
      <c r="AT18" s="1309">
        <v>203</v>
      </c>
      <c r="AU18" s="694"/>
      <c r="AV18" s="1322"/>
      <c r="AW18" s="695"/>
      <c r="AX18" s="1335"/>
      <c r="AY18" s="693"/>
      <c r="AZ18" s="1303"/>
      <c r="BA18" s="1133">
        <v>1</v>
      </c>
      <c r="BB18" s="1488" t="s">
        <v>0</v>
      </c>
      <c r="BC18" s="1442" t="s">
        <v>0</v>
      </c>
      <c r="BD18" s="1177">
        <v>1</v>
      </c>
      <c r="BE18" s="687"/>
      <c r="BF18" s="1345"/>
      <c r="BG18" s="688" t="s">
        <v>839</v>
      </c>
      <c r="BH18" s="1358">
        <v>206</v>
      </c>
      <c r="BI18" s="689" t="s">
        <v>778</v>
      </c>
      <c r="BJ18" s="752" t="s">
        <v>89</v>
      </c>
      <c r="BK18" s="688" t="s">
        <v>630</v>
      </c>
      <c r="BL18" s="1358">
        <v>112</v>
      </c>
      <c r="BM18" s="1200" t="s">
        <v>1351</v>
      </c>
      <c r="BN18" s="1345">
        <v>220</v>
      </c>
      <c r="BO18" s="1181">
        <v>1</v>
      </c>
      <c r="BP18" s="1446" t="s">
        <v>0</v>
      </c>
      <c r="BR18" s="538">
        <f t="shared" si="0"/>
        <v>31</v>
      </c>
      <c r="BS18" s="539">
        <f t="shared" si="1"/>
        <v>31</v>
      </c>
      <c r="BT18" s="539">
        <f t="shared" si="2"/>
        <v>33</v>
      </c>
      <c r="BU18" s="539">
        <f t="shared" si="3"/>
        <v>25</v>
      </c>
      <c r="BV18" s="540">
        <f t="shared" si="4"/>
        <v>26</v>
      </c>
      <c r="BW18" s="538" t="str">
        <f t="shared" si="5"/>
        <v>0</v>
      </c>
      <c r="BX18" s="539" t="str">
        <f t="shared" si="6"/>
        <v>0</v>
      </c>
      <c r="BY18" s="539" t="str">
        <f t="shared" si="7"/>
        <v>0</v>
      </c>
      <c r="BZ18" s="539" t="str">
        <f t="shared" si="8"/>
        <v>0</v>
      </c>
      <c r="CA18" s="540" t="str">
        <f t="shared" si="9"/>
        <v>0</v>
      </c>
      <c r="CB18" s="538" t="str">
        <f t="shared" si="10"/>
        <v>0</v>
      </c>
      <c r="CC18" s="539" t="str">
        <f t="shared" si="11"/>
        <v>0</v>
      </c>
      <c r="CD18" s="539" t="str">
        <f t="shared" si="12"/>
        <v>0</v>
      </c>
      <c r="CE18" s="540" t="str">
        <f t="shared" si="13"/>
        <v>0</v>
      </c>
      <c r="CF18" s="538" t="str">
        <f t="shared" si="14"/>
        <v>0</v>
      </c>
      <c r="CG18" s="539">
        <f t="shared" si="15"/>
        <v>32</v>
      </c>
      <c r="CH18" s="539" t="str">
        <f t="shared" si="16"/>
        <v>0</v>
      </c>
      <c r="CI18" s="539" t="str">
        <f t="shared" si="17"/>
        <v>0</v>
      </c>
      <c r="CJ18" s="540" t="str">
        <f t="shared" si="18"/>
        <v>0</v>
      </c>
      <c r="CK18" s="538" t="str">
        <f t="shared" si="19"/>
        <v>0</v>
      </c>
      <c r="CL18" s="539">
        <f t="shared" si="20"/>
        <v>27</v>
      </c>
      <c r="CM18" s="539">
        <f t="shared" si="21"/>
        <v>28</v>
      </c>
      <c r="CN18" s="539">
        <f t="shared" si="22"/>
        <v>24</v>
      </c>
      <c r="CO18" s="540">
        <f t="shared" si="23"/>
        <v>27</v>
      </c>
      <c r="CP18" s="578">
        <f t="shared" si="24"/>
        <v>284</v>
      </c>
    </row>
    <row r="19" spans="1:94" ht="171" customHeight="1" x14ac:dyDescent="0.45">
      <c r="A19" s="1420"/>
      <c r="B19" s="1034">
        <v>2</v>
      </c>
      <c r="C19" s="624" t="s">
        <v>718</v>
      </c>
      <c r="D19" s="1206" t="s">
        <v>820</v>
      </c>
      <c r="E19" s="626" t="s">
        <v>631</v>
      </c>
      <c r="F19" s="1215">
        <v>208</v>
      </c>
      <c r="G19" s="627" t="s">
        <v>682</v>
      </c>
      <c r="H19" s="1223" t="s">
        <v>1129</v>
      </c>
      <c r="I19" s="626" t="s">
        <v>630</v>
      </c>
      <c r="J19" s="1215" t="s">
        <v>566</v>
      </c>
      <c r="K19" s="624" t="s">
        <v>726</v>
      </c>
      <c r="L19" s="1206">
        <v>115</v>
      </c>
      <c r="M19" s="734">
        <v>2</v>
      </c>
      <c r="N19" s="1430"/>
      <c r="O19" s="1461"/>
      <c r="P19" s="1058">
        <v>2</v>
      </c>
      <c r="Q19" s="1089"/>
      <c r="R19" s="1233"/>
      <c r="S19" s="1068"/>
      <c r="T19" s="1071"/>
      <c r="U19" s="1073"/>
      <c r="V19" s="1248"/>
      <c r="W19" s="1069" t="s">
        <v>1370</v>
      </c>
      <c r="X19" s="1256" t="s">
        <v>1185</v>
      </c>
      <c r="Y19" s="1066"/>
      <c r="Z19" s="1232"/>
      <c r="AA19" s="1081">
        <v>2</v>
      </c>
      <c r="AB19" s="1483"/>
      <c r="AC19" s="1467"/>
      <c r="AD19" s="1099">
        <v>2</v>
      </c>
      <c r="AE19" s="1116"/>
      <c r="AF19" s="1274"/>
      <c r="AG19" s="1107" t="s">
        <v>1338</v>
      </c>
      <c r="AH19" s="1277" t="s">
        <v>1185</v>
      </c>
      <c r="AI19" s="1118"/>
      <c r="AJ19" s="1289"/>
      <c r="AK19" s="1115"/>
      <c r="AL19" s="1297"/>
      <c r="AM19" s="672">
        <v>2</v>
      </c>
      <c r="AN19" s="1486"/>
      <c r="AO19" s="1473"/>
      <c r="AP19" s="1130">
        <v>2</v>
      </c>
      <c r="AQ19" s="637"/>
      <c r="AR19" s="1299"/>
      <c r="AS19" s="634" t="s">
        <v>622</v>
      </c>
      <c r="AT19" s="1310">
        <v>203</v>
      </c>
      <c r="AU19" s="636"/>
      <c r="AV19" s="1321"/>
      <c r="AW19" s="638"/>
      <c r="AX19" s="1311"/>
      <c r="AY19" s="637"/>
      <c r="AZ19" s="1299"/>
      <c r="BA19" s="1134">
        <v>2</v>
      </c>
      <c r="BB19" s="1489"/>
      <c r="BC19" s="1443"/>
      <c r="BD19" s="1178">
        <v>2</v>
      </c>
      <c r="BE19" s="620" t="s">
        <v>691</v>
      </c>
      <c r="BF19" s="1346">
        <v>201</v>
      </c>
      <c r="BG19" s="612" t="s">
        <v>733</v>
      </c>
      <c r="BH19" s="1353">
        <v>206</v>
      </c>
      <c r="BI19" s="613" t="s">
        <v>664</v>
      </c>
      <c r="BJ19" s="1365">
        <v>205</v>
      </c>
      <c r="BK19" s="612" t="s">
        <v>625</v>
      </c>
      <c r="BL19" s="1354">
        <v>112</v>
      </c>
      <c r="BM19" s="620" t="s">
        <v>627</v>
      </c>
      <c r="BN19" s="1347">
        <v>220</v>
      </c>
      <c r="BO19" s="1182">
        <v>2</v>
      </c>
      <c r="BP19" s="1447"/>
      <c r="BR19" s="541">
        <f t="shared" si="0"/>
        <v>31</v>
      </c>
      <c r="BS19" s="537">
        <f t="shared" si="1"/>
        <v>31</v>
      </c>
      <c r="BT19" s="537">
        <f t="shared" si="2"/>
        <v>33</v>
      </c>
      <c r="BU19" s="537">
        <f t="shared" si="3"/>
        <v>25</v>
      </c>
      <c r="BV19" s="542">
        <f t="shared" si="4"/>
        <v>26</v>
      </c>
      <c r="BW19" s="541" t="str">
        <f t="shared" si="5"/>
        <v>0</v>
      </c>
      <c r="BX19" s="537" t="str">
        <f t="shared" si="6"/>
        <v>0</v>
      </c>
      <c r="BY19" s="537" t="str">
        <f t="shared" si="7"/>
        <v>0</v>
      </c>
      <c r="BZ19" s="537">
        <f t="shared" si="8"/>
        <v>31</v>
      </c>
      <c r="CA19" s="542" t="str">
        <f t="shared" si="9"/>
        <v>0</v>
      </c>
      <c r="CB19" s="541" t="str">
        <f t="shared" si="10"/>
        <v>0</v>
      </c>
      <c r="CC19" s="537">
        <f t="shared" si="11"/>
        <v>34</v>
      </c>
      <c r="CD19" s="537" t="str">
        <f t="shared" si="12"/>
        <v>0</v>
      </c>
      <c r="CE19" s="542" t="str">
        <f t="shared" si="13"/>
        <v>0</v>
      </c>
      <c r="CF19" s="541" t="str">
        <f t="shared" si="14"/>
        <v>0</v>
      </c>
      <c r="CG19" s="537">
        <f t="shared" si="15"/>
        <v>32</v>
      </c>
      <c r="CH19" s="537" t="str">
        <f t="shared" si="16"/>
        <v>0</v>
      </c>
      <c r="CI19" s="537" t="str">
        <f t="shared" si="17"/>
        <v>0</v>
      </c>
      <c r="CJ19" s="542" t="str">
        <f t="shared" si="18"/>
        <v>0</v>
      </c>
      <c r="CK19" s="541">
        <f t="shared" si="19"/>
        <v>31</v>
      </c>
      <c r="CL19" s="537">
        <f t="shared" si="20"/>
        <v>27</v>
      </c>
      <c r="CM19" s="537">
        <f t="shared" si="21"/>
        <v>28</v>
      </c>
      <c r="CN19" s="537">
        <f t="shared" si="22"/>
        <v>24</v>
      </c>
      <c r="CO19" s="542">
        <f t="shared" si="23"/>
        <v>27</v>
      </c>
      <c r="CP19" s="578">
        <f t="shared" si="24"/>
        <v>380</v>
      </c>
    </row>
    <row r="20" spans="1:94" ht="69" customHeight="1" x14ac:dyDescent="0.45">
      <c r="A20" s="1420"/>
      <c r="B20" s="1034">
        <v>3</v>
      </c>
      <c r="C20" s="624" t="s">
        <v>632</v>
      </c>
      <c r="D20" s="1206">
        <v>110</v>
      </c>
      <c r="E20" s="626" t="s">
        <v>683</v>
      </c>
      <c r="F20" s="1219" t="s">
        <v>89</v>
      </c>
      <c r="G20" s="627" t="s">
        <v>687</v>
      </c>
      <c r="H20" s="1227">
        <v>217</v>
      </c>
      <c r="I20" s="626" t="s">
        <v>631</v>
      </c>
      <c r="J20" s="1215" t="s">
        <v>566</v>
      </c>
      <c r="K20" s="624" t="s">
        <v>684</v>
      </c>
      <c r="L20" s="1206">
        <v>115</v>
      </c>
      <c r="M20" s="734">
        <v>3</v>
      </c>
      <c r="N20" s="1430"/>
      <c r="O20" s="1461"/>
      <c r="P20" s="1058">
        <v>3</v>
      </c>
      <c r="Q20" s="1089"/>
      <c r="R20" s="1232"/>
      <c r="S20" s="1077"/>
      <c r="T20" s="1072"/>
      <c r="U20" s="1073"/>
      <c r="V20" s="1248"/>
      <c r="W20" s="1077"/>
      <c r="X20" s="1256"/>
      <c r="Y20" s="1066"/>
      <c r="Z20" s="1232"/>
      <c r="AA20" s="1081">
        <v>3</v>
      </c>
      <c r="AB20" s="1483"/>
      <c r="AC20" s="1467"/>
      <c r="AD20" s="1099">
        <v>3</v>
      </c>
      <c r="AE20" s="1103" t="s">
        <v>1339</v>
      </c>
      <c r="AF20" s="1274" t="s">
        <v>1185</v>
      </c>
      <c r="AG20" s="1107" t="s">
        <v>1339</v>
      </c>
      <c r="AH20" s="1284" t="s">
        <v>1185</v>
      </c>
      <c r="AI20" s="1111" t="s">
        <v>1339</v>
      </c>
      <c r="AJ20" s="1289" t="s">
        <v>1185</v>
      </c>
      <c r="AK20" s="1107" t="s">
        <v>1339</v>
      </c>
      <c r="AL20" s="1296" t="s">
        <v>1185</v>
      </c>
      <c r="AM20" s="672">
        <v>3</v>
      </c>
      <c r="AN20" s="1486"/>
      <c r="AO20" s="1473"/>
      <c r="AP20" s="1130">
        <v>3</v>
      </c>
      <c r="AQ20" s="633"/>
      <c r="AR20" s="1299"/>
      <c r="AS20" s="634" t="s">
        <v>623</v>
      </c>
      <c r="AT20" s="1310">
        <v>203</v>
      </c>
      <c r="AU20" s="1174"/>
      <c r="AV20" s="1331"/>
      <c r="AW20" s="1168" t="s">
        <v>233</v>
      </c>
      <c r="AX20" s="1311"/>
      <c r="AY20" s="633"/>
      <c r="AZ20" s="1299"/>
      <c r="BA20" s="1134">
        <v>3</v>
      </c>
      <c r="BB20" s="1489"/>
      <c r="BC20" s="1443"/>
      <c r="BD20" s="1178">
        <v>3</v>
      </c>
      <c r="BE20" s="620" t="s">
        <v>693</v>
      </c>
      <c r="BF20" s="1346" t="s">
        <v>895</v>
      </c>
      <c r="BG20" s="612" t="s">
        <v>677</v>
      </c>
      <c r="BH20" s="1353" t="s">
        <v>89</v>
      </c>
      <c r="BI20" s="613" t="s">
        <v>620</v>
      </c>
      <c r="BJ20" s="1372">
        <v>205</v>
      </c>
      <c r="BK20" s="612" t="s">
        <v>690</v>
      </c>
      <c r="BL20" s="1353" t="s">
        <v>846</v>
      </c>
      <c r="BM20" s="620" t="s">
        <v>664</v>
      </c>
      <c r="BN20" s="1346">
        <v>220</v>
      </c>
      <c r="BO20" s="1182">
        <v>3</v>
      </c>
      <c r="BP20" s="1447"/>
      <c r="BR20" s="541">
        <f t="shared" si="0"/>
        <v>31</v>
      </c>
      <c r="BS20" s="537">
        <f t="shared" si="1"/>
        <v>31</v>
      </c>
      <c r="BT20" s="537">
        <f t="shared" si="2"/>
        <v>33</v>
      </c>
      <c r="BU20" s="537">
        <f t="shared" si="3"/>
        <v>25</v>
      </c>
      <c r="BV20" s="542">
        <f t="shared" si="4"/>
        <v>26</v>
      </c>
      <c r="BW20" s="541" t="str">
        <f t="shared" si="5"/>
        <v>0</v>
      </c>
      <c r="BX20" s="537" t="str">
        <f t="shared" si="6"/>
        <v>0</v>
      </c>
      <c r="BY20" s="537" t="str">
        <f t="shared" si="7"/>
        <v>0</v>
      </c>
      <c r="BZ20" s="537" t="str">
        <f t="shared" si="8"/>
        <v>0</v>
      </c>
      <c r="CA20" s="542" t="str">
        <f t="shared" si="9"/>
        <v>0</v>
      </c>
      <c r="CB20" s="541">
        <f t="shared" si="10"/>
        <v>32</v>
      </c>
      <c r="CC20" s="537">
        <f t="shared" si="11"/>
        <v>34</v>
      </c>
      <c r="CD20" s="537">
        <f t="shared" si="12"/>
        <v>35</v>
      </c>
      <c r="CE20" s="542">
        <f t="shared" si="13"/>
        <v>24</v>
      </c>
      <c r="CF20" s="541" t="str">
        <f t="shared" si="14"/>
        <v>0</v>
      </c>
      <c r="CG20" s="537">
        <f t="shared" si="15"/>
        <v>32</v>
      </c>
      <c r="CH20" s="537" t="str">
        <f t="shared" si="16"/>
        <v>0</v>
      </c>
      <c r="CI20" s="537">
        <f t="shared" si="17"/>
        <v>33</v>
      </c>
      <c r="CJ20" s="542" t="str">
        <f t="shared" si="18"/>
        <v>0</v>
      </c>
      <c r="CK20" s="541">
        <f t="shared" si="19"/>
        <v>31</v>
      </c>
      <c r="CL20" s="537">
        <f t="shared" si="20"/>
        <v>27</v>
      </c>
      <c r="CM20" s="537">
        <f t="shared" si="21"/>
        <v>28</v>
      </c>
      <c r="CN20" s="537">
        <f t="shared" si="22"/>
        <v>24</v>
      </c>
      <c r="CO20" s="542">
        <f t="shared" si="23"/>
        <v>27</v>
      </c>
      <c r="CP20" s="578">
        <f t="shared" si="24"/>
        <v>473</v>
      </c>
    </row>
    <row r="21" spans="1:94" ht="91.2" customHeight="1" x14ac:dyDescent="0.45">
      <c r="A21" s="1420"/>
      <c r="B21" s="1034">
        <v>4</v>
      </c>
      <c r="C21" s="624" t="s">
        <v>685</v>
      </c>
      <c r="D21" s="1206" t="s">
        <v>822</v>
      </c>
      <c r="E21" s="626" t="s">
        <v>621</v>
      </c>
      <c r="F21" s="1215">
        <v>208</v>
      </c>
      <c r="G21" s="627" t="s">
        <v>622</v>
      </c>
      <c r="H21" s="1227">
        <v>217</v>
      </c>
      <c r="I21" s="626" t="s">
        <v>633</v>
      </c>
      <c r="J21" s="1215" t="s">
        <v>566</v>
      </c>
      <c r="K21" s="624" t="s">
        <v>637</v>
      </c>
      <c r="L21" s="1206">
        <v>115</v>
      </c>
      <c r="M21" s="734">
        <v>4</v>
      </c>
      <c r="N21" s="1430"/>
      <c r="O21" s="1461"/>
      <c r="P21" s="1058">
        <v>4</v>
      </c>
      <c r="Q21" s="1066"/>
      <c r="R21" s="1232"/>
      <c r="S21" s="1077"/>
      <c r="T21" s="1072"/>
      <c r="U21" s="1074" t="s">
        <v>1371</v>
      </c>
      <c r="V21" s="1248" t="s">
        <v>1185</v>
      </c>
      <c r="W21" s="1069" t="s">
        <v>1371</v>
      </c>
      <c r="X21" s="1257" t="s">
        <v>1185</v>
      </c>
      <c r="Y21" s="1065" t="s">
        <v>1371</v>
      </c>
      <c r="Z21" s="1232" t="s">
        <v>1185</v>
      </c>
      <c r="AA21" s="1081">
        <v>4</v>
      </c>
      <c r="AB21" s="1483"/>
      <c r="AC21" s="1467"/>
      <c r="AD21" s="1099">
        <v>4</v>
      </c>
      <c r="AE21" s="1103" t="s">
        <v>1336</v>
      </c>
      <c r="AF21" s="1274" t="s">
        <v>1185</v>
      </c>
      <c r="AG21" s="1107" t="s">
        <v>1336</v>
      </c>
      <c r="AH21" s="1277" t="s">
        <v>1185</v>
      </c>
      <c r="AI21" s="1111" t="s">
        <v>1336</v>
      </c>
      <c r="AJ21" s="1290" t="s">
        <v>1185</v>
      </c>
      <c r="AK21" s="1107" t="s">
        <v>1336</v>
      </c>
      <c r="AL21" s="1296" t="s">
        <v>1185</v>
      </c>
      <c r="AM21" s="672">
        <v>4</v>
      </c>
      <c r="AN21" s="1486"/>
      <c r="AO21" s="1473"/>
      <c r="AP21" s="1130">
        <v>4</v>
      </c>
      <c r="AQ21" s="633"/>
      <c r="AR21" s="1299"/>
      <c r="AS21" s="634" t="s">
        <v>767</v>
      </c>
      <c r="AT21" s="1310" t="s">
        <v>1377</v>
      </c>
      <c r="AU21" s="1165" t="s">
        <v>188</v>
      </c>
      <c r="AV21" s="1332" t="s">
        <v>1185</v>
      </c>
      <c r="AW21" s="1169"/>
      <c r="AX21" s="1310"/>
      <c r="AY21" s="639"/>
      <c r="AZ21" s="1342"/>
      <c r="BA21" s="1134">
        <v>4</v>
      </c>
      <c r="BB21" s="1489"/>
      <c r="BC21" s="1443"/>
      <c r="BD21" s="1178">
        <v>4</v>
      </c>
      <c r="BE21" s="620" t="s">
        <v>620</v>
      </c>
      <c r="BF21" s="1346">
        <v>201</v>
      </c>
      <c r="BG21" s="612" t="s">
        <v>664</v>
      </c>
      <c r="BH21" s="1354">
        <v>206</v>
      </c>
      <c r="BI21" s="613" t="s">
        <v>618</v>
      </c>
      <c r="BJ21" s="1365">
        <v>205</v>
      </c>
      <c r="BK21" s="612" t="s">
        <v>692</v>
      </c>
      <c r="BL21" s="1354" t="s">
        <v>35</v>
      </c>
      <c r="BM21" s="690" t="s">
        <v>694</v>
      </c>
      <c r="BN21" s="1346" t="s">
        <v>899</v>
      </c>
      <c r="BO21" s="1182">
        <v>4</v>
      </c>
      <c r="BP21" s="1447"/>
      <c r="BR21" s="541">
        <f t="shared" si="0"/>
        <v>31</v>
      </c>
      <c r="BS21" s="537">
        <f t="shared" si="1"/>
        <v>31</v>
      </c>
      <c r="BT21" s="537">
        <f t="shared" si="2"/>
        <v>33</v>
      </c>
      <c r="BU21" s="537">
        <f t="shared" si="3"/>
        <v>25</v>
      </c>
      <c r="BV21" s="542">
        <f t="shared" si="4"/>
        <v>26</v>
      </c>
      <c r="BW21" s="541" t="str">
        <f t="shared" si="5"/>
        <v>0</v>
      </c>
      <c r="BX21" s="537" t="str">
        <f t="shared" si="6"/>
        <v>0</v>
      </c>
      <c r="BY21" s="537">
        <f t="shared" si="7"/>
        <v>24</v>
      </c>
      <c r="BZ21" s="537">
        <f t="shared" si="8"/>
        <v>31</v>
      </c>
      <c r="CA21" s="542">
        <f t="shared" si="9"/>
        <v>29</v>
      </c>
      <c r="CB21" s="541">
        <f t="shared" si="10"/>
        <v>32</v>
      </c>
      <c r="CC21" s="537">
        <f t="shared" si="11"/>
        <v>34</v>
      </c>
      <c r="CD21" s="537">
        <f t="shared" si="12"/>
        <v>35</v>
      </c>
      <c r="CE21" s="542">
        <f t="shared" si="13"/>
        <v>24</v>
      </c>
      <c r="CF21" s="541" t="str">
        <f t="shared" si="14"/>
        <v>0</v>
      </c>
      <c r="CG21" s="537">
        <f t="shared" si="15"/>
        <v>32</v>
      </c>
      <c r="CH21" s="537">
        <f t="shared" si="16"/>
        <v>31</v>
      </c>
      <c r="CI21" s="537" t="str">
        <f t="shared" si="17"/>
        <v>0</v>
      </c>
      <c r="CJ21" s="542" t="str">
        <f t="shared" si="18"/>
        <v>0</v>
      </c>
      <c r="CK21" s="541">
        <f t="shared" si="19"/>
        <v>31</v>
      </c>
      <c r="CL21" s="537">
        <f t="shared" si="20"/>
        <v>27</v>
      </c>
      <c r="CM21" s="537">
        <f t="shared" si="21"/>
        <v>28</v>
      </c>
      <c r="CN21" s="537">
        <f t="shared" si="22"/>
        <v>24</v>
      </c>
      <c r="CO21" s="542">
        <f t="shared" si="23"/>
        <v>27</v>
      </c>
      <c r="CP21" s="578">
        <f t="shared" si="24"/>
        <v>555</v>
      </c>
    </row>
    <row r="22" spans="1:94" ht="111" customHeight="1" x14ac:dyDescent="0.45">
      <c r="A22" s="1420"/>
      <c r="B22" s="1034">
        <v>5</v>
      </c>
      <c r="C22" s="624" t="s">
        <v>685</v>
      </c>
      <c r="D22" s="1206" t="s">
        <v>822</v>
      </c>
      <c r="E22" s="626" t="s">
        <v>647</v>
      </c>
      <c r="F22" s="1215">
        <v>208</v>
      </c>
      <c r="G22" s="627" t="s">
        <v>623</v>
      </c>
      <c r="H22" s="1223">
        <v>217</v>
      </c>
      <c r="I22" s="626" t="s">
        <v>680</v>
      </c>
      <c r="J22" s="1215" t="s">
        <v>830</v>
      </c>
      <c r="K22" s="711" t="s">
        <v>752</v>
      </c>
      <c r="L22" s="1206">
        <v>115</v>
      </c>
      <c r="M22" s="734">
        <v>5</v>
      </c>
      <c r="N22" s="1430"/>
      <c r="O22" s="1461"/>
      <c r="P22" s="1058">
        <v>5</v>
      </c>
      <c r="Q22" s="1065" t="s">
        <v>1317</v>
      </c>
      <c r="R22" s="1232" t="s">
        <v>1185</v>
      </c>
      <c r="S22" s="1069" t="s">
        <v>1317</v>
      </c>
      <c r="T22" s="1072" t="s">
        <v>1185</v>
      </c>
      <c r="U22" s="1074" t="s">
        <v>1317</v>
      </c>
      <c r="V22" s="1248" t="s">
        <v>1185</v>
      </c>
      <c r="W22" s="1069" t="s">
        <v>1317</v>
      </c>
      <c r="X22" s="1257" t="s">
        <v>1185</v>
      </c>
      <c r="Y22" s="1065" t="s">
        <v>1317</v>
      </c>
      <c r="Z22" s="1232" t="s">
        <v>1185</v>
      </c>
      <c r="AA22" s="1081">
        <v>5</v>
      </c>
      <c r="AB22" s="1483"/>
      <c r="AC22" s="1467"/>
      <c r="AD22" s="1099">
        <v>5</v>
      </c>
      <c r="AE22" s="1103" t="s">
        <v>246</v>
      </c>
      <c r="AF22" s="1275" t="s">
        <v>1185</v>
      </c>
      <c r="AG22" s="1107" t="s">
        <v>246</v>
      </c>
      <c r="AH22" s="1284" t="s">
        <v>1185</v>
      </c>
      <c r="AI22" s="1111" t="s">
        <v>246</v>
      </c>
      <c r="AJ22" s="1290" t="s">
        <v>1185</v>
      </c>
      <c r="AK22" s="1107" t="s">
        <v>246</v>
      </c>
      <c r="AL22" s="1296" t="s">
        <v>1185</v>
      </c>
      <c r="AM22" s="672">
        <v>5</v>
      </c>
      <c r="AN22" s="1486"/>
      <c r="AO22" s="1473"/>
      <c r="AP22" s="1130">
        <v>5</v>
      </c>
      <c r="AQ22" s="639"/>
      <c r="AR22" s="1299"/>
      <c r="AS22" s="634" t="s">
        <v>637</v>
      </c>
      <c r="AT22" s="1311">
        <v>203</v>
      </c>
      <c r="AU22" s="1165" t="s">
        <v>1346</v>
      </c>
      <c r="AV22" s="1331" t="s">
        <v>1185</v>
      </c>
      <c r="AW22" s="1169"/>
      <c r="AX22" s="1336"/>
      <c r="AY22" s="633"/>
      <c r="AZ22" s="1343"/>
      <c r="BA22" s="1134">
        <v>5</v>
      </c>
      <c r="BB22" s="1489"/>
      <c r="BC22" s="1443"/>
      <c r="BD22" s="1178">
        <v>5</v>
      </c>
      <c r="BE22" s="620" t="s">
        <v>696</v>
      </c>
      <c r="BF22" s="1346">
        <v>201</v>
      </c>
      <c r="BG22" s="612" t="s">
        <v>618</v>
      </c>
      <c r="BH22" s="1353">
        <v>206</v>
      </c>
      <c r="BI22" s="613" t="s">
        <v>735</v>
      </c>
      <c r="BJ22" s="1365">
        <v>218</v>
      </c>
      <c r="BK22" s="612" t="s">
        <v>624</v>
      </c>
      <c r="BL22" s="1353">
        <v>112</v>
      </c>
      <c r="BM22" s="620" t="s">
        <v>677</v>
      </c>
      <c r="BN22" s="1346" t="s">
        <v>89</v>
      </c>
      <c r="BO22" s="1182">
        <v>5</v>
      </c>
      <c r="BP22" s="1447"/>
      <c r="BR22" s="541">
        <f t="shared" si="0"/>
        <v>31</v>
      </c>
      <c r="BS22" s="537">
        <f t="shared" si="1"/>
        <v>31</v>
      </c>
      <c r="BT22" s="537">
        <f t="shared" si="2"/>
        <v>33</v>
      </c>
      <c r="BU22" s="537">
        <f t="shared" si="3"/>
        <v>25</v>
      </c>
      <c r="BV22" s="542">
        <f t="shared" si="4"/>
        <v>26</v>
      </c>
      <c r="BW22" s="541">
        <f t="shared" si="5"/>
        <v>24</v>
      </c>
      <c r="BX22" s="537">
        <f t="shared" si="6"/>
        <v>33</v>
      </c>
      <c r="BY22" s="537">
        <f t="shared" si="7"/>
        <v>24</v>
      </c>
      <c r="BZ22" s="537">
        <f t="shared" si="8"/>
        <v>31</v>
      </c>
      <c r="CA22" s="542">
        <f t="shared" si="9"/>
        <v>29</v>
      </c>
      <c r="CB22" s="541">
        <f t="shared" si="10"/>
        <v>32</v>
      </c>
      <c r="CC22" s="537">
        <f t="shared" si="11"/>
        <v>34</v>
      </c>
      <c r="CD22" s="537">
        <f t="shared" si="12"/>
        <v>35</v>
      </c>
      <c r="CE22" s="542">
        <f t="shared" si="13"/>
        <v>24</v>
      </c>
      <c r="CF22" s="541" t="str">
        <f t="shared" si="14"/>
        <v>0</v>
      </c>
      <c r="CG22" s="537">
        <f t="shared" si="15"/>
        <v>32</v>
      </c>
      <c r="CH22" s="537">
        <f t="shared" si="16"/>
        <v>31</v>
      </c>
      <c r="CI22" s="537" t="str">
        <f t="shared" si="17"/>
        <v>0</v>
      </c>
      <c r="CJ22" s="542" t="str">
        <f t="shared" si="18"/>
        <v>0</v>
      </c>
      <c r="CK22" s="541">
        <f t="shared" si="19"/>
        <v>31</v>
      </c>
      <c r="CL22" s="537">
        <f t="shared" si="20"/>
        <v>27</v>
      </c>
      <c r="CM22" s="537">
        <f t="shared" si="21"/>
        <v>28</v>
      </c>
      <c r="CN22" s="537">
        <f t="shared" si="22"/>
        <v>24</v>
      </c>
      <c r="CO22" s="542">
        <f t="shared" si="23"/>
        <v>27</v>
      </c>
      <c r="CP22" s="578">
        <f t="shared" si="24"/>
        <v>612</v>
      </c>
    </row>
    <row r="23" spans="1:94" ht="69" customHeight="1" x14ac:dyDescent="0.45">
      <c r="A23" s="1420"/>
      <c r="B23" s="1034">
        <v>6</v>
      </c>
      <c r="C23" s="624" t="s">
        <v>745</v>
      </c>
      <c r="D23" s="1207">
        <v>110</v>
      </c>
      <c r="E23" s="626" t="s">
        <v>684</v>
      </c>
      <c r="F23" s="1215" t="s">
        <v>826</v>
      </c>
      <c r="G23" s="738" t="s">
        <v>232</v>
      </c>
      <c r="H23" s="1223">
        <v>217</v>
      </c>
      <c r="I23" s="626" t="s">
        <v>636</v>
      </c>
      <c r="J23" s="1215" t="s">
        <v>566</v>
      </c>
      <c r="K23" s="624" t="s">
        <v>680</v>
      </c>
      <c r="L23" s="1206" t="s">
        <v>832</v>
      </c>
      <c r="M23" s="734">
        <v>6</v>
      </c>
      <c r="N23" s="1430"/>
      <c r="O23" s="1461"/>
      <c r="P23" s="1058">
        <v>6</v>
      </c>
      <c r="Q23" s="1065" t="s">
        <v>280</v>
      </c>
      <c r="R23" s="1232" t="s">
        <v>1185</v>
      </c>
      <c r="S23" s="1070"/>
      <c r="T23" s="1072"/>
      <c r="U23" s="1074" t="s">
        <v>246</v>
      </c>
      <c r="V23" s="1248" t="s">
        <v>1185</v>
      </c>
      <c r="W23" s="1069" t="s">
        <v>246</v>
      </c>
      <c r="X23" s="1257" t="s">
        <v>1185</v>
      </c>
      <c r="Y23" s="1065" t="s">
        <v>280</v>
      </c>
      <c r="Z23" s="1232" t="s">
        <v>1185</v>
      </c>
      <c r="AA23" s="1081">
        <v>6</v>
      </c>
      <c r="AB23" s="1483"/>
      <c r="AC23" s="1467"/>
      <c r="AD23" s="1099">
        <v>6</v>
      </c>
      <c r="AE23" s="139"/>
      <c r="AF23" s="1269"/>
      <c r="AG23" s="653"/>
      <c r="AH23" s="1281"/>
      <c r="AI23" s="655"/>
      <c r="AJ23" s="1294"/>
      <c r="AK23" s="128"/>
      <c r="AL23" s="1281"/>
      <c r="AM23" s="672">
        <v>6</v>
      </c>
      <c r="AN23" s="1486"/>
      <c r="AO23" s="1473"/>
      <c r="AP23" s="1130">
        <v>6</v>
      </c>
      <c r="AQ23" s="633"/>
      <c r="AR23" s="1299"/>
      <c r="AS23" s="634" t="s">
        <v>688</v>
      </c>
      <c r="AT23" s="1310" t="s">
        <v>878</v>
      </c>
      <c r="AU23" s="636"/>
      <c r="AV23" s="1323"/>
      <c r="AW23" s="686"/>
      <c r="AX23" s="1310"/>
      <c r="AY23" s="696"/>
      <c r="AZ23" s="1343"/>
      <c r="BA23" s="1134">
        <v>6</v>
      </c>
      <c r="BB23" s="1489"/>
      <c r="BC23" s="1443"/>
      <c r="BD23" s="1178">
        <v>6</v>
      </c>
      <c r="BE23" s="619" t="s">
        <v>1093</v>
      </c>
      <c r="BF23" s="1346">
        <v>201</v>
      </c>
      <c r="BG23" s="612" t="s">
        <v>618</v>
      </c>
      <c r="BH23" s="1353">
        <v>206</v>
      </c>
      <c r="BI23" s="613" t="s">
        <v>622</v>
      </c>
      <c r="BJ23" s="1372">
        <v>205</v>
      </c>
      <c r="BK23" s="615" t="s">
        <v>779</v>
      </c>
      <c r="BL23" s="1353">
        <v>218</v>
      </c>
      <c r="BM23" s="620" t="s">
        <v>624</v>
      </c>
      <c r="BN23" s="1346">
        <v>220</v>
      </c>
      <c r="BO23" s="1182">
        <v>6</v>
      </c>
      <c r="BP23" s="1447"/>
      <c r="BR23" s="541">
        <f t="shared" si="0"/>
        <v>31</v>
      </c>
      <c r="BS23" s="537">
        <f t="shared" si="1"/>
        <v>31</v>
      </c>
      <c r="BT23" s="537">
        <f t="shared" si="2"/>
        <v>33</v>
      </c>
      <c r="BU23" s="537">
        <f t="shared" si="3"/>
        <v>25</v>
      </c>
      <c r="BV23" s="542">
        <f t="shared" si="4"/>
        <v>26</v>
      </c>
      <c r="BW23" s="541">
        <f t="shared" si="5"/>
        <v>24</v>
      </c>
      <c r="BX23" s="537" t="str">
        <f t="shared" si="6"/>
        <v>0</v>
      </c>
      <c r="BY23" s="537">
        <f t="shared" si="7"/>
        <v>24</v>
      </c>
      <c r="BZ23" s="537">
        <f t="shared" si="8"/>
        <v>31</v>
      </c>
      <c r="CA23" s="542">
        <f t="shared" si="9"/>
        <v>29</v>
      </c>
      <c r="CB23" s="541" t="str">
        <f t="shared" si="10"/>
        <v>0</v>
      </c>
      <c r="CC23" s="537" t="str">
        <f t="shared" si="11"/>
        <v>0</v>
      </c>
      <c r="CD23" s="537" t="str">
        <f t="shared" si="12"/>
        <v>0</v>
      </c>
      <c r="CE23" s="542" t="str">
        <f t="shared" si="13"/>
        <v>0</v>
      </c>
      <c r="CF23" s="541" t="str">
        <f t="shared" si="14"/>
        <v>0</v>
      </c>
      <c r="CG23" s="537">
        <f t="shared" si="15"/>
        <v>32</v>
      </c>
      <c r="CH23" s="537" t="str">
        <f t="shared" si="16"/>
        <v>0</v>
      </c>
      <c r="CI23" s="537" t="str">
        <f t="shared" si="17"/>
        <v>0</v>
      </c>
      <c r="CJ23" s="542" t="str">
        <f t="shared" si="18"/>
        <v>0</v>
      </c>
      <c r="CK23" s="541">
        <f t="shared" si="19"/>
        <v>31</v>
      </c>
      <c r="CL23" s="537">
        <f t="shared" si="20"/>
        <v>27</v>
      </c>
      <c r="CM23" s="537">
        <f t="shared" si="21"/>
        <v>28</v>
      </c>
      <c r="CN23" s="537">
        <f t="shared" si="22"/>
        <v>24</v>
      </c>
      <c r="CO23" s="542">
        <f t="shared" si="23"/>
        <v>27</v>
      </c>
      <c r="CP23" s="578">
        <f t="shared" si="24"/>
        <v>423</v>
      </c>
    </row>
    <row r="24" spans="1:94" ht="69" customHeight="1" x14ac:dyDescent="0.45">
      <c r="A24" s="1420"/>
      <c r="B24" s="1034">
        <v>7</v>
      </c>
      <c r="C24" s="624"/>
      <c r="D24" s="1206"/>
      <c r="E24" s="124"/>
      <c r="F24" s="1215"/>
      <c r="G24" s="627" t="s">
        <v>684</v>
      </c>
      <c r="H24" s="739" t="s">
        <v>826</v>
      </c>
      <c r="I24" s="124"/>
      <c r="J24" s="1215"/>
      <c r="K24" s="221"/>
      <c r="L24" s="1206"/>
      <c r="M24" s="734">
        <v>7</v>
      </c>
      <c r="N24" s="1430"/>
      <c r="O24" s="1461"/>
      <c r="P24" s="1058">
        <v>7</v>
      </c>
      <c r="Q24" s="70"/>
      <c r="R24" s="1234"/>
      <c r="S24" s="662" t="s">
        <v>668</v>
      </c>
      <c r="T24" s="743" t="s">
        <v>89</v>
      </c>
      <c r="U24" s="97">
        <v>1</v>
      </c>
      <c r="V24" s="1249"/>
      <c r="W24" s="72"/>
      <c r="X24" s="1258"/>
      <c r="Y24" s="70"/>
      <c r="Z24" s="1237"/>
      <c r="AA24" s="1081">
        <v>7</v>
      </c>
      <c r="AB24" s="1483"/>
      <c r="AC24" s="1467"/>
      <c r="AD24" s="1099">
        <v>7</v>
      </c>
      <c r="AE24" s="652" t="s">
        <v>666</v>
      </c>
      <c r="AF24" s="1271">
        <v>105</v>
      </c>
      <c r="AG24" s="653" t="s">
        <v>632</v>
      </c>
      <c r="AH24" s="1279">
        <v>205</v>
      </c>
      <c r="AI24" s="655" t="s">
        <v>703</v>
      </c>
      <c r="AJ24" s="1291" t="s">
        <v>902</v>
      </c>
      <c r="AK24" s="1109" t="s">
        <v>689</v>
      </c>
      <c r="AL24" s="1279" t="s">
        <v>822</v>
      </c>
      <c r="AM24" s="672">
        <v>7</v>
      </c>
      <c r="AN24" s="1486"/>
      <c r="AO24" s="1473"/>
      <c r="AP24" s="1130">
        <v>7</v>
      </c>
      <c r="AQ24" s="633" t="s">
        <v>649</v>
      </c>
      <c r="AR24" s="1299">
        <v>202</v>
      </c>
      <c r="AS24" s="634" t="s">
        <v>664</v>
      </c>
      <c r="AT24" s="1310">
        <v>203</v>
      </c>
      <c r="AU24" s="636" t="s">
        <v>665</v>
      </c>
      <c r="AV24" s="1321">
        <v>206</v>
      </c>
      <c r="AW24" s="634" t="s">
        <v>624</v>
      </c>
      <c r="AX24" s="1310">
        <v>217</v>
      </c>
      <c r="AY24" s="633" t="s">
        <v>676</v>
      </c>
      <c r="AZ24" s="1299" t="s">
        <v>903</v>
      </c>
      <c r="BA24" s="1134">
        <v>7</v>
      </c>
      <c r="BB24" s="1489"/>
      <c r="BC24" s="1443"/>
      <c r="BD24" s="1178">
        <v>7</v>
      </c>
      <c r="BE24" s="619" t="s">
        <v>615</v>
      </c>
      <c r="BF24" s="1346">
        <v>201</v>
      </c>
      <c r="BG24" s="612" t="s">
        <v>647</v>
      </c>
      <c r="BH24" s="68" t="s">
        <v>8</v>
      </c>
      <c r="BI24" s="613" t="s">
        <v>623</v>
      </c>
      <c r="BJ24" s="1365">
        <v>115</v>
      </c>
      <c r="BK24" s="615" t="s">
        <v>626</v>
      </c>
      <c r="BL24" s="1353">
        <v>112</v>
      </c>
      <c r="BM24" s="725" t="s">
        <v>1122</v>
      </c>
      <c r="BN24" s="1346">
        <v>220</v>
      </c>
      <c r="BO24" s="1182">
        <v>7</v>
      </c>
      <c r="BP24" s="1447"/>
      <c r="BR24" s="541" t="str">
        <f t="shared" si="0"/>
        <v>0</v>
      </c>
      <c r="BS24" s="537" t="str">
        <f t="shared" si="1"/>
        <v>0</v>
      </c>
      <c r="BT24" s="537">
        <f t="shared" si="2"/>
        <v>33</v>
      </c>
      <c r="BU24" s="537" t="str">
        <f t="shared" si="3"/>
        <v>0</v>
      </c>
      <c r="BV24" s="542" t="str">
        <f t="shared" si="4"/>
        <v>0</v>
      </c>
      <c r="BW24" s="541" t="str">
        <f t="shared" si="5"/>
        <v>0</v>
      </c>
      <c r="BX24" s="537">
        <f t="shared" si="6"/>
        <v>33</v>
      </c>
      <c r="BY24" s="537">
        <f t="shared" si="7"/>
        <v>24</v>
      </c>
      <c r="BZ24" s="537" t="str">
        <f t="shared" si="8"/>
        <v>0</v>
      </c>
      <c r="CA24" s="542" t="str">
        <f t="shared" si="9"/>
        <v>0</v>
      </c>
      <c r="CB24" s="541">
        <f t="shared" si="10"/>
        <v>32</v>
      </c>
      <c r="CC24" s="537">
        <f t="shared" si="11"/>
        <v>34</v>
      </c>
      <c r="CD24" s="537">
        <f t="shared" si="12"/>
        <v>35</v>
      </c>
      <c r="CE24" s="542">
        <f t="shared" si="13"/>
        <v>24</v>
      </c>
      <c r="CF24" s="541">
        <f t="shared" si="14"/>
        <v>31</v>
      </c>
      <c r="CG24" s="537">
        <f t="shared" si="15"/>
        <v>32</v>
      </c>
      <c r="CH24" s="537">
        <f t="shared" si="16"/>
        <v>31</v>
      </c>
      <c r="CI24" s="537">
        <f t="shared" si="17"/>
        <v>33</v>
      </c>
      <c r="CJ24" s="542">
        <f t="shared" si="18"/>
        <v>29</v>
      </c>
      <c r="CK24" s="541">
        <f t="shared" si="19"/>
        <v>31</v>
      </c>
      <c r="CL24" s="537">
        <f t="shared" si="20"/>
        <v>27</v>
      </c>
      <c r="CM24" s="537">
        <f t="shared" si="21"/>
        <v>28</v>
      </c>
      <c r="CN24" s="537">
        <f t="shared" si="22"/>
        <v>24</v>
      </c>
      <c r="CO24" s="542">
        <f t="shared" si="23"/>
        <v>27</v>
      </c>
      <c r="CP24" s="578">
        <f t="shared" si="24"/>
        <v>508</v>
      </c>
    </row>
    <row r="25" spans="1:94" ht="96" x14ac:dyDescent="0.45">
      <c r="A25" s="1420"/>
      <c r="B25" s="1034">
        <v>8</v>
      </c>
      <c r="C25" s="1042" t="s">
        <v>246</v>
      </c>
      <c r="D25" s="1208" t="s">
        <v>1185</v>
      </c>
      <c r="E25" s="1045" t="s">
        <v>246</v>
      </c>
      <c r="F25" s="1216" t="s">
        <v>1185</v>
      </c>
      <c r="G25" s="1051"/>
      <c r="H25" s="1224"/>
      <c r="I25" s="1045" t="s">
        <v>1318</v>
      </c>
      <c r="J25" s="1216" t="s">
        <v>1185</v>
      </c>
      <c r="K25" s="1042" t="s">
        <v>1318</v>
      </c>
      <c r="L25" s="1208" t="s">
        <v>1185</v>
      </c>
      <c r="M25" s="734">
        <v>8</v>
      </c>
      <c r="N25" s="1430"/>
      <c r="O25" s="1461"/>
      <c r="P25" s="1058">
        <v>8</v>
      </c>
      <c r="Q25" s="664" t="s">
        <v>715</v>
      </c>
      <c r="R25" s="1234">
        <v>220</v>
      </c>
      <c r="S25" s="662" t="s">
        <v>642</v>
      </c>
      <c r="T25" s="743">
        <v>204</v>
      </c>
      <c r="U25" s="691" t="s">
        <v>665</v>
      </c>
      <c r="V25" s="1249">
        <v>201</v>
      </c>
      <c r="W25" s="662" t="s">
        <v>633</v>
      </c>
      <c r="X25" s="1258">
        <v>203</v>
      </c>
      <c r="Y25" s="70" t="s">
        <v>699</v>
      </c>
      <c r="Z25" s="1234" t="s">
        <v>828</v>
      </c>
      <c r="AA25" s="1081">
        <v>8</v>
      </c>
      <c r="AB25" s="1483"/>
      <c r="AC25" s="1467"/>
      <c r="AD25" s="1099">
        <v>8</v>
      </c>
      <c r="AE25" s="652" t="s">
        <v>648</v>
      </c>
      <c r="AF25" s="1271" t="s">
        <v>852</v>
      </c>
      <c r="AG25" s="653" t="s">
        <v>702</v>
      </c>
      <c r="AH25" s="1279" t="s">
        <v>1376</v>
      </c>
      <c r="AI25" s="1114" t="s">
        <v>632</v>
      </c>
      <c r="AJ25" s="1291">
        <v>207</v>
      </c>
      <c r="AK25" s="1109" t="s">
        <v>689</v>
      </c>
      <c r="AL25" s="1279" t="s">
        <v>822</v>
      </c>
      <c r="AM25" s="672">
        <v>8</v>
      </c>
      <c r="AN25" s="1486"/>
      <c r="AO25" s="1473"/>
      <c r="AP25" s="1130">
        <v>8</v>
      </c>
      <c r="AQ25" s="633" t="s">
        <v>664</v>
      </c>
      <c r="AR25" s="1299">
        <v>202</v>
      </c>
      <c r="AS25" s="634"/>
      <c r="AT25" s="1310"/>
      <c r="AU25" s="636" t="s">
        <v>647</v>
      </c>
      <c r="AV25" s="1321">
        <v>206</v>
      </c>
      <c r="AW25" s="634" t="s">
        <v>638</v>
      </c>
      <c r="AX25" s="1310">
        <v>217</v>
      </c>
      <c r="AY25" s="646" t="s">
        <v>675</v>
      </c>
      <c r="AZ25" s="1299">
        <v>216</v>
      </c>
      <c r="BA25" s="1134">
        <v>8</v>
      </c>
      <c r="BB25" s="1489"/>
      <c r="BC25" s="1443"/>
      <c r="BD25" s="1178">
        <v>8</v>
      </c>
      <c r="BE25" s="1186"/>
      <c r="BF25" s="1348"/>
      <c r="BG25" s="1189" t="s">
        <v>1352</v>
      </c>
      <c r="BH25" s="1197" t="s">
        <v>8</v>
      </c>
      <c r="BI25" s="1192" t="s">
        <v>1353</v>
      </c>
      <c r="BJ25" s="1366" t="s">
        <v>35</v>
      </c>
      <c r="BK25" s="1198" t="s">
        <v>1354</v>
      </c>
      <c r="BL25" s="1355">
        <v>114</v>
      </c>
      <c r="BM25" s="1195"/>
      <c r="BN25" s="1348"/>
      <c r="BO25" s="1182">
        <v>8</v>
      </c>
      <c r="BP25" s="1447"/>
      <c r="BR25" s="541">
        <f t="shared" si="0"/>
        <v>31</v>
      </c>
      <c r="BS25" s="537">
        <f t="shared" si="1"/>
        <v>31</v>
      </c>
      <c r="BT25" s="537" t="str">
        <f t="shared" si="2"/>
        <v>0</v>
      </c>
      <c r="BU25" s="537">
        <f t="shared" si="3"/>
        <v>25</v>
      </c>
      <c r="BV25" s="542">
        <f t="shared" si="4"/>
        <v>26</v>
      </c>
      <c r="BW25" s="541">
        <f t="shared" si="5"/>
        <v>24</v>
      </c>
      <c r="BX25" s="537">
        <f t="shared" si="6"/>
        <v>33</v>
      </c>
      <c r="BY25" s="537">
        <f t="shared" si="7"/>
        <v>24</v>
      </c>
      <c r="BZ25" s="537">
        <f t="shared" si="8"/>
        <v>31</v>
      </c>
      <c r="CA25" s="542">
        <f t="shared" si="9"/>
        <v>29</v>
      </c>
      <c r="CB25" s="541">
        <f t="shared" si="10"/>
        <v>32</v>
      </c>
      <c r="CC25" s="537">
        <f t="shared" si="11"/>
        <v>34</v>
      </c>
      <c r="CD25" s="537">
        <f t="shared" si="12"/>
        <v>35</v>
      </c>
      <c r="CE25" s="542">
        <f t="shared" si="13"/>
        <v>24</v>
      </c>
      <c r="CF25" s="541">
        <f t="shared" si="14"/>
        <v>31</v>
      </c>
      <c r="CG25" s="537" t="str">
        <f t="shared" si="15"/>
        <v>0</v>
      </c>
      <c r="CH25" s="537">
        <f t="shared" si="16"/>
        <v>31</v>
      </c>
      <c r="CI25" s="537">
        <f t="shared" si="17"/>
        <v>33</v>
      </c>
      <c r="CJ25" s="542">
        <f t="shared" si="18"/>
        <v>29</v>
      </c>
      <c r="CK25" s="541" t="str">
        <f t="shared" si="19"/>
        <v>0</v>
      </c>
      <c r="CL25" s="537">
        <f t="shared" si="20"/>
        <v>27</v>
      </c>
      <c r="CM25" s="537">
        <f t="shared" si="21"/>
        <v>28</v>
      </c>
      <c r="CN25" s="537">
        <f t="shared" si="22"/>
        <v>24</v>
      </c>
      <c r="CO25" s="542" t="str">
        <f t="shared" si="23"/>
        <v>0</v>
      </c>
      <c r="CP25" s="578">
        <f t="shared" si="24"/>
        <v>582</v>
      </c>
    </row>
    <row r="26" spans="1:94" ht="69" customHeight="1" x14ac:dyDescent="0.45">
      <c r="A26" s="1420"/>
      <c r="B26" s="1034">
        <v>9</v>
      </c>
      <c r="C26" s="1042" t="s">
        <v>1319</v>
      </c>
      <c r="D26" s="1208" t="s">
        <v>1185</v>
      </c>
      <c r="E26" s="1045" t="s">
        <v>1318</v>
      </c>
      <c r="F26" s="1216" t="s">
        <v>1185</v>
      </c>
      <c r="G26" s="1047" t="s">
        <v>183</v>
      </c>
      <c r="H26" s="1224" t="s">
        <v>1185</v>
      </c>
      <c r="I26" s="1048"/>
      <c r="J26" s="1216"/>
      <c r="K26" s="1042" t="s">
        <v>183</v>
      </c>
      <c r="L26" s="1208" t="s">
        <v>1185</v>
      </c>
      <c r="M26" s="734">
        <v>9</v>
      </c>
      <c r="N26" s="1430"/>
      <c r="O26" s="1461"/>
      <c r="P26" s="1058">
        <v>9</v>
      </c>
      <c r="Q26" s="663" t="s">
        <v>638</v>
      </c>
      <c r="R26" s="1234">
        <v>220</v>
      </c>
      <c r="S26" s="662" t="s">
        <v>618</v>
      </c>
      <c r="T26" s="743">
        <v>204</v>
      </c>
      <c r="U26" s="691" t="s">
        <v>697</v>
      </c>
      <c r="V26" s="1249">
        <v>201</v>
      </c>
      <c r="W26" s="662" t="s">
        <v>636</v>
      </c>
      <c r="X26" s="1258">
        <v>203</v>
      </c>
      <c r="Y26" s="663" t="s">
        <v>667</v>
      </c>
      <c r="Z26" s="1237">
        <v>208</v>
      </c>
      <c r="AA26" s="1081">
        <v>9</v>
      </c>
      <c r="AB26" s="1483"/>
      <c r="AC26" s="1467"/>
      <c r="AD26" s="1099">
        <v>9</v>
      </c>
      <c r="AE26" s="652" t="s">
        <v>648</v>
      </c>
      <c r="AF26" s="1271" t="s">
        <v>904</v>
      </c>
      <c r="AG26" s="653" t="s">
        <v>644</v>
      </c>
      <c r="AH26" s="1279">
        <v>213</v>
      </c>
      <c r="AI26" s="655" t="s">
        <v>642</v>
      </c>
      <c r="AJ26" s="1291">
        <v>207</v>
      </c>
      <c r="AK26" s="1109" t="s">
        <v>651</v>
      </c>
      <c r="AL26" s="1279" t="s">
        <v>566</v>
      </c>
      <c r="AM26" s="672">
        <v>9</v>
      </c>
      <c r="AN26" s="1486"/>
      <c r="AO26" s="1473"/>
      <c r="AP26" s="1130">
        <v>9</v>
      </c>
      <c r="AQ26" s="633" t="s">
        <v>704</v>
      </c>
      <c r="AR26" s="1299">
        <v>202</v>
      </c>
      <c r="AS26" s="1168" t="s">
        <v>233</v>
      </c>
      <c r="AT26" s="1313" t="s">
        <v>1185</v>
      </c>
      <c r="AU26" s="636" t="s">
        <v>678</v>
      </c>
      <c r="AV26" s="1321">
        <v>206</v>
      </c>
      <c r="AW26" s="634" t="s">
        <v>645</v>
      </c>
      <c r="AX26" s="1310">
        <v>218</v>
      </c>
      <c r="AY26" s="646" t="s">
        <v>700</v>
      </c>
      <c r="AZ26" s="1299">
        <v>216</v>
      </c>
      <c r="BA26" s="1134">
        <v>9</v>
      </c>
      <c r="BB26" s="1489"/>
      <c r="BC26" s="1444"/>
      <c r="BD26" s="1178">
        <v>9</v>
      </c>
      <c r="BE26" s="1195"/>
      <c r="BF26" s="1348"/>
      <c r="BG26" s="1189"/>
      <c r="BH26" s="1359"/>
      <c r="BI26" s="1191"/>
      <c r="BJ26" s="1362"/>
      <c r="BK26" s="1199"/>
      <c r="BL26" s="1360"/>
      <c r="BM26" s="1186" t="s">
        <v>1343</v>
      </c>
      <c r="BN26" s="1351" t="s">
        <v>1185</v>
      </c>
      <c r="BO26" s="1182">
        <v>9</v>
      </c>
      <c r="BP26" s="1448"/>
      <c r="BR26" s="541">
        <f t="shared" si="0"/>
        <v>31</v>
      </c>
      <c r="BS26" s="537">
        <f t="shared" si="1"/>
        <v>31</v>
      </c>
      <c r="BT26" s="537">
        <f t="shared" si="2"/>
        <v>33</v>
      </c>
      <c r="BU26" s="537" t="str">
        <f t="shared" si="3"/>
        <v>0</v>
      </c>
      <c r="BV26" s="542">
        <f t="shared" si="4"/>
        <v>26</v>
      </c>
      <c r="BW26" s="541">
        <f t="shared" si="5"/>
        <v>24</v>
      </c>
      <c r="BX26" s="537">
        <f t="shared" si="6"/>
        <v>33</v>
      </c>
      <c r="BY26" s="537">
        <f t="shared" si="7"/>
        <v>24</v>
      </c>
      <c r="BZ26" s="537">
        <f t="shared" si="8"/>
        <v>31</v>
      </c>
      <c r="CA26" s="542">
        <f t="shared" si="9"/>
        <v>29</v>
      </c>
      <c r="CB26" s="541">
        <f t="shared" si="10"/>
        <v>32</v>
      </c>
      <c r="CC26" s="537">
        <f t="shared" si="11"/>
        <v>34</v>
      </c>
      <c r="CD26" s="537">
        <f t="shared" si="12"/>
        <v>35</v>
      </c>
      <c r="CE26" s="542">
        <f t="shared" si="13"/>
        <v>24</v>
      </c>
      <c r="CF26" s="541">
        <f t="shared" si="14"/>
        <v>31</v>
      </c>
      <c r="CG26" s="537">
        <f t="shared" si="15"/>
        <v>32</v>
      </c>
      <c r="CH26" s="537">
        <f t="shared" si="16"/>
        <v>31</v>
      </c>
      <c r="CI26" s="537">
        <f t="shared" si="17"/>
        <v>33</v>
      </c>
      <c r="CJ26" s="542">
        <f t="shared" si="18"/>
        <v>29</v>
      </c>
      <c r="CK26" s="541" t="str">
        <f t="shared" si="19"/>
        <v>0</v>
      </c>
      <c r="CL26" s="537" t="str">
        <f t="shared" si="20"/>
        <v>0</v>
      </c>
      <c r="CM26" s="537" t="str">
        <f t="shared" si="21"/>
        <v>0</v>
      </c>
      <c r="CN26" s="537" t="str">
        <f t="shared" si="22"/>
        <v>0</v>
      </c>
      <c r="CO26" s="542">
        <f t="shared" si="23"/>
        <v>27</v>
      </c>
      <c r="CP26" s="578">
        <f t="shared" si="24"/>
        <v>570</v>
      </c>
    </row>
    <row r="27" spans="1:94" ht="69" customHeight="1" x14ac:dyDescent="0.45">
      <c r="A27" s="1420"/>
      <c r="B27" s="1034">
        <v>10</v>
      </c>
      <c r="C27" s="1042" t="s">
        <v>1320</v>
      </c>
      <c r="D27" s="1208" t="s">
        <v>1185</v>
      </c>
      <c r="E27" s="1045" t="s">
        <v>1315</v>
      </c>
      <c r="F27" s="1216" t="s">
        <v>1185</v>
      </c>
      <c r="G27" s="1051"/>
      <c r="H27" s="1224"/>
      <c r="I27" s="1048"/>
      <c r="J27" s="1216"/>
      <c r="K27" s="1042" t="s">
        <v>1321</v>
      </c>
      <c r="L27" s="1208" t="s">
        <v>1185</v>
      </c>
      <c r="M27" s="734">
        <v>10</v>
      </c>
      <c r="N27" s="1430"/>
      <c r="O27" s="1461"/>
      <c r="P27" s="1058">
        <v>10</v>
      </c>
      <c r="Q27" s="663" t="s">
        <v>660</v>
      </c>
      <c r="R27" s="1237">
        <v>220</v>
      </c>
      <c r="S27" s="662" t="s">
        <v>662</v>
      </c>
      <c r="T27" s="743" t="s">
        <v>1128</v>
      </c>
      <c r="U27" s="691" t="s">
        <v>624</v>
      </c>
      <c r="V27" s="1249">
        <v>201</v>
      </c>
      <c r="W27" s="662" t="s">
        <v>697</v>
      </c>
      <c r="X27" s="1258">
        <v>203</v>
      </c>
      <c r="Y27" s="664" t="s">
        <v>743</v>
      </c>
      <c r="Z27" s="1237">
        <v>208</v>
      </c>
      <c r="AA27" s="1081">
        <v>10</v>
      </c>
      <c r="AB27" s="1483"/>
      <c r="AC27" s="1467"/>
      <c r="AD27" s="1099">
        <v>10</v>
      </c>
      <c r="AE27" s="652" t="s">
        <v>644</v>
      </c>
      <c r="AF27" s="1269">
        <v>213</v>
      </c>
      <c r="AG27" s="653" t="s">
        <v>650</v>
      </c>
      <c r="AH27" s="1279">
        <v>205</v>
      </c>
      <c r="AI27" s="655" t="s">
        <v>642</v>
      </c>
      <c r="AJ27" s="1291">
        <v>207</v>
      </c>
      <c r="AK27" s="1109" t="s">
        <v>655</v>
      </c>
      <c r="AL27" s="1279" t="s">
        <v>566</v>
      </c>
      <c r="AM27" s="672">
        <v>10</v>
      </c>
      <c r="AN27" s="1486"/>
      <c r="AO27" s="1473"/>
      <c r="AP27" s="1130">
        <v>10</v>
      </c>
      <c r="AQ27" s="633" t="s">
        <v>645</v>
      </c>
      <c r="AR27" s="1299">
        <v>218</v>
      </c>
      <c r="AS27" s="1168" t="s">
        <v>233</v>
      </c>
      <c r="AT27" s="1313" t="s">
        <v>1185</v>
      </c>
      <c r="AU27" s="636" t="s">
        <v>664</v>
      </c>
      <c r="AV27" s="1321">
        <v>206</v>
      </c>
      <c r="AW27" s="686" t="s">
        <v>674</v>
      </c>
      <c r="AX27" s="1310">
        <v>217</v>
      </c>
      <c r="AY27" s="633" t="s">
        <v>706</v>
      </c>
      <c r="AZ27" s="1299">
        <v>216</v>
      </c>
      <c r="BA27" s="1134">
        <v>10</v>
      </c>
      <c r="BB27" s="1489"/>
      <c r="BC27" s="1444"/>
      <c r="BD27" s="1178">
        <v>10</v>
      </c>
      <c r="BE27" s="1186" t="s">
        <v>1355</v>
      </c>
      <c r="BF27" s="1348" t="s">
        <v>1185</v>
      </c>
      <c r="BG27" s="1189"/>
      <c r="BH27" s="1359"/>
      <c r="BI27" s="1192"/>
      <c r="BJ27" s="1363"/>
      <c r="BK27" s="1189" t="s">
        <v>1356</v>
      </c>
      <c r="BL27" s="1360" t="s">
        <v>1185</v>
      </c>
      <c r="BM27" s="1186"/>
      <c r="BN27" s="1351"/>
      <c r="BO27" s="1182">
        <v>10</v>
      </c>
      <c r="BP27" s="1448"/>
      <c r="BR27" s="541">
        <f t="shared" si="0"/>
        <v>31</v>
      </c>
      <c r="BS27" s="537">
        <f t="shared" si="1"/>
        <v>31</v>
      </c>
      <c r="BT27" s="537" t="str">
        <f t="shared" si="2"/>
        <v>0</v>
      </c>
      <c r="BU27" s="537" t="str">
        <f t="shared" si="3"/>
        <v>0</v>
      </c>
      <c r="BV27" s="542">
        <f t="shared" si="4"/>
        <v>26</v>
      </c>
      <c r="BW27" s="541">
        <f t="shared" si="5"/>
        <v>24</v>
      </c>
      <c r="BX27" s="537">
        <f t="shared" si="6"/>
        <v>33</v>
      </c>
      <c r="BY27" s="537">
        <f t="shared" si="7"/>
        <v>24</v>
      </c>
      <c r="BZ27" s="537">
        <f t="shared" si="8"/>
        <v>31</v>
      </c>
      <c r="CA27" s="542">
        <f t="shared" si="9"/>
        <v>29</v>
      </c>
      <c r="CB27" s="541">
        <f t="shared" si="10"/>
        <v>32</v>
      </c>
      <c r="CC27" s="537">
        <f t="shared" si="11"/>
        <v>34</v>
      </c>
      <c r="CD27" s="537">
        <f t="shared" si="12"/>
        <v>35</v>
      </c>
      <c r="CE27" s="542">
        <f t="shared" si="13"/>
        <v>24</v>
      </c>
      <c r="CF27" s="541">
        <f t="shared" si="14"/>
        <v>31</v>
      </c>
      <c r="CG27" s="537">
        <f t="shared" si="15"/>
        <v>32</v>
      </c>
      <c r="CH27" s="537">
        <f t="shared" si="16"/>
        <v>31</v>
      </c>
      <c r="CI27" s="537">
        <f t="shared" si="17"/>
        <v>33</v>
      </c>
      <c r="CJ27" s="542">
        <f t="shared" si="18"/>
        <v>29</v>
      </c>
      <c r="CK27" s="541">
        <f t="shared" si="19"/>
        <v>31</v>
      </c>
      <c r="CL27" s="537" t="str">
        <f t="shared" si="20"/>
        <v>0</v>
      </c>
      <c r="CM27" s="537" t="str">
        <f t="shared" si="21"/>
        <v>0</v>
      </c>
      <c r="CN27" s="537">
        <f t="shared" si="22"/>
        <v>24</v>
      </c>
      <c r="CO27" s="542" t="str">
        <f t="shared" si="23"/>
        <v>0</v>
      </c>
      <c r="CP27" s="578">
        <f t="shared" si="24"/>
        <v>565</v>
      </c>
    </row>
    <row r="28" spans="1:94" ht="81.599999999999994" x14ac:dyDescent="0.45">
      <c r="A28" s="1420"/>
      <c r="B28" s="1035">
        <v>11</v>
      </c>
      <c r="C28" s="1050"/>
      <c r="D28" s="1208"/>
      <c r="E28" s="1045" t="s">
        <v>1322</v>
      </c>
      <c r="F28" s="1216" t="s">
        <v>1185</v>
      </c>
      <c r="G28" s="1051"/>
      <c r="H28" s="1224"/>
      <c r="I28" s="1052"/>
      <c r="J28" s="1216"/>
      <c r="K28" s="1053"/>
      <c r="L28" s="1208"/>
      <c r="M28" s="736">
        <v>11</v>
      </c>
      <c r="N28" s="1430"/>
      <c r="O28" s="1461"/>
      <c r="P28" s="1059">
        <v>11</v>
      </c>
      <c r="Q28" s="663" t="s">
        <v>697</v>
      </c>
      <c r="R28" s="1234">
        <v>220</v>
      </c>
      <c r="S28" s="662" t="s">
        <v>685</v>
      </c>
      <c r="T28" s="743" t="s">
        <v>822</v>
      </c>
      <c r="U28" s="691" t="s">
        <v>625</v>
      </c>
      <c r="V28" s="1249">
        <v>201</v>
      </c>
      <c r="W28" s="662" t="s">
        <v>638</v>
      </c>
      <c r="X28" s="1258">
        <v>203</v>
      </c>
      <c r="Y28" s="663" t="s">
        <v>651</v>
      </c>
      <c r="Z28" s="1237">
        <v>208</v>
      </c>
      <c r="AA28" s="1082">
        <v>11</v>
      </c>
      <c r="AB28" s="1483"/>
      <c r="AC28" s="1467"/>
      <c r="AD28" s="1100">
        <v>11</v>
      </c>
      <c r="AE28" s="652" t="s">
        <v>649</v>
      </c>
      <c r="AF28" s="1271">
        <v>105</v>
      </c>
      <c r="AG28" s="1109" t="s">
        <v>653</v>
      </c>
      <c r="AH28" s="1279">
        <v>205</v>
      </c>
      <c r="AI28" s="655" t="s">
        <v>644</v>
      </c>
      <c r="AJ28" s="1294">
        <v>213</v>
      </c>
      <c r="AK28" s="1119" t="s">
        <v>719</v>
      </c>
      <c r="AL28" s="1279" t="s">
        <v>566</v>
      </c>
      <c r="AM28" s="673">
        <v>11</v>
      </c>
      <c r="AN28" s="1486"/>
      <c r="AO28" s="1473"/>
      <c r="AP28" s="1131">
        <v>11</v>
      </c>
      <c r="AQ28" s="633" t="s">
        <v>670</v>
      </c>
      <c r="AR28" s="1299" t="s">
        <v>881</v>
      </c>
      <c r="AS28" s="634"/>
      <c r="AT28" s="1310"/>
      <c r="AU28" s="636" t="s">
        <v>645</v>
      </c>
      <c r="AV28" s="1321">
        <v>218</v>
      </c>
      <c r="AW28" s="634" t="s">
        <v>781</v>
      </c>
      <c r="AX28" s="1310">
        <v>217</v>
      </c>
      <c r="AY28" s="633" t="s">
        <v>701</v>
      </c>
      <c r="AZ28" s="1299">
        <v>216</v>
      </c>
      <c r="BA28" s="1135">
        <v>11</v>
      </c>
      <c r="BB28" s="1489"/>
      <c r="BC28" s="1444"/>
      <c r="BD28" s="1179">
        <v>11</v>
      </c>
      <c r="BE28" s="1186" t="s">
        <v>1357</v>
      </c>
      <c r="BF28" s="1348" t="s">
        <v>1185</v>
      </c>
      <c r="BG28" s="1189" t="s">
        <v>1357</v>
      </c>
      <c r="BH28" s="1355" t="s">
        <v>1185</v>
      </c>
      <c r="BI28" s="1192" t="s">
        <v>1357</v>
      </c>
      <c r="BJ28" s="1362" t="s">
        <v>1185</v>
      </c>
      <c r="BK28" s="1189" t="s">
        <v>270</v>
      </c>
      <c r="BL28" s="1360" t="s">
        <v>1185</v>
      </c>
      <c r="BM28" s="1186" t="s">
        <v>1357</v>
      </c>
      <c r="BN28" s="1351" t="s">
        <v>1185</v>
      </c>
      <c r="BO28" s="1183">
        <v>11</v>
      </c>
      <c r="BP28" s="1448"/>
      <c r="BR28" s="541" t="str">
        <f t="shared" si="0"/>
        <v>0</v>
      </c>
      <c r="BS28" s="537">
        <f t="shared" si="1"/>
        <v>31</v>
      </c>
      <c r="BT28" s="537" t="str">
        <f t="shared" si="2"/>
        <v>0</v>
      </c>
      <c r="BU28" s="537" t="str">
        <f t="shared" si="3"/>
        <v>0</v>
      </c>
      <c r="BV28" s="542" t="str">
        <f t="shared" si="4"/>
        <v>0</v>
      </c>
      <c r="BW28" s="541">
        <f t="shared" si="5"/>
        <v>24</v>
      </c>
      <c r="BX28" s="537">
        <f t="shared" si="6"/>
        <v>33</v>
      </c>
      <c r="BY28" s="537">
        <f t="shared" si="7"/>
        <v>24</v>
      </c>
      <c r="BZ28" s="537">
        <f t="shared" si="8"/>
        <v>31</v>
      </c>
      <c r="CA28" s="542">
        <f t="shared" si="9"/>
        <v>29</v>
      </c>
      <c r="CB28" s="541">
        <f t="shared" si="10"/>
        <v>32</v>
      </c>
      <c r="CC28" s="537">
        <f t="shared" si="11"/>
        <v>34</v>
      </c>
      <c r="CD28" s="537">
        <f t="shared" si="12"/>
        <v>35</v>
      </c>
      <c r="CE28" s="542">
        <f t="shared" si="13"/>
        <v>24</v>
      </c>
      <c r="CF28" s="541">
        <f t="shared" si="14"/>
        <v>31</v>
      </c>
      <c r="CG28" s="537" t="str">
        <f t="shared" si="15"/>
        <v>0</v>
      </c>
      <c r="CH28" s="537">
        <f t="shared" si="16"/>
        <v>31</v>
      </c>
      <c r="CI28" s="537">
        <f t="shared" si="17"/>
        <v>33</v>
      </c>
      <c r="CJ28" s="542">
        <f t="shared" si="18"/>
        <v>29</v>
      </c>
      <c r="CK28" s="541">
        <f t="shared" si="19"/>
        <v>31</v>
      </c>
      <c r="CL28" s="537">
        <f t="shared" si="20"/>
        <v>27</v>
      </c>
      <c r="CM28" s="537">
        <f t="shared" si="21"/>
        <v>28</v>
      </c>
      <c r="CN28" s="537">
        <f t="shared" si="22"/>
        <v>24</v>
      </c>
      <c r="CO28" s="542">
        <f t="shared" si="23"/>
        <v>27</v>
      </c>
      <c r="CP28" s="578">
        <f t="shared" si="24"/>
        <v>558</v>
      </c>
    </row>
    <row r="29" spans="1:94" ht="69" customHeight="1" x14ac:dyDescent="0.45">
      <c r="A29" s="1420"/>
      <c r="B29" s="1035">
        <v>12</v>
      </c>
      <c r="C29" s="136"/>
      <c r="D29" s="1206"/>
      <c r="E29" s="124"/>
      <c r="F29" s="1215"/>
      <c r="G29" s="189"/>
      <c r="H29" s="1223"/>
      <c r="I29" s="214"/>
      <c r="J29" s="1215"/>
      <c r="K29" s="221"/>
      <c r="L29" s="1206"/>
      <c r="M29" s="736">
        <v>12</v>
      </c>
      <c r="N29" s="1430"/>
      <c r="O29" s="1461"/>
      <c r="P29" s="1059">
        <v>12</v>
      </c>
      <c r="Q29" s="663" t="s">
        <v>698</v>
      </c>
      <c r="R29" s="1234">
        <v>220</v>
      </c>
      <c r="S29" s="662" t="s">
        <v>685</v>
      </c>
      <c r="T29" s="743" t="s">
        <v>822</v>
      </c>
      <c r="U29" s="691" t="s">
        <v>764</v>
      </c>
      <c r="V29" s="1249" t="s">
        <v>1373</v>
      </c>
      <c r="W29" s="662" t="s">
        <v>668</v>
      </c>
      <c r="X29" s="1258" t="s">
        <v>89</v>
      </c>
      <c r="Y29" s="663" t="s">
        <v>697</v>
      </c>
      <c r="Z29" s="1237">
        <v>208</v>
      </c>
      <c r="AA29" s="1082">
        <v>12</v>
      </c>
      <c r="AB29" s="1483"/>
      <c r="AC29" s="1467"/>
      <c r="AD29" s="1100">
        <v>12</v>
      </c>
      <c r="AE29" s="652" t="s">
        <v>651</v>
      </c>
      <c r="AF29" s="1271">
        <v>105</v>
      </c>
      <c r="AG29" s="1109" t="s">
        <v>652</v>
      </c>
      <c r="AH29" s="1279">
        <v>205</v>
      </c>
      <c r="AI29" s="655" t="s">
        <v>650</v>
      </c>
      <c r="AJ29" s="1294">
        <v>207</v>
      </c>
      <c r="AK29" s="653" t="s">
        <v>644</v>
      </c>
      <c r="AL29" s="1279">
        <v>213</v>
      </c>
      <c r="AM29" s="673">
        <v>12</v>
      </c>
      <c r="AN29" s="1486"/>
      <c r="AO29" s="1473"/>
      <c r="AP29" s="1131">
        <v>12</v>
      </c>
      <c r="AQ29" s="633" t="s">
        <v>701</v>
      </c>
      <c r="AR29" s="1299">
        <v>202</v>
      </c>
      <c r="AS29" s="634"/>
      <c r="AT29" s="1310"/>
      <c r="AU29" s="640" t="s">
        <v>674</v>
      </c>
      <c r="AV29" s="1321">
        <v>206</v>
      </c>
      <c r="AW29" s="686" t="s">
        <v>756</v>
      </c>
      <c r="AX29" s="1310">
        <v>217</v>
      </c>
      <c r="AY29" s="633" t="s">
        <v>645</v>
      </c>
      <c r="AZ29" s="1299">
        <v>218</v>
      </c>
      <c r="BA29" s="1135">
        <v>12</v>
      </c>
      <c r="BB29" s="1489"/>
      <c r="BC29" s="1444"/>
      <c r="BD29" s="1179">
        <v>12</v>
      </c>
      <c r="BE29" s="1186" t="s">
        <v>1358</v>
      </c>
      <c r="BF29" s="1348" t="s">
        <v>1185</v>
      </c>
      <c r="BG29" s="1189" t="s">
        <v>1359</v>
      </c>
      <c r="BH29" s="1355" t="s">
        <v>1185</v>
      </c>
      <c r="BI29" s="1192" t="s">
        <v>1359</v>
      </c>
      <c r="BJ29" s="1362" t="s">
        <v>1185</v>
      </c>
      <c r="BK29" s="1189" t="s">
        <v>1359</v>
      </c>
      <c r="BL29" s="1360" t="s">
        <v>1185</v>
      </c>
      <c r="BM29" s="1186" t="s">
        <v>1359</v>
      </c>
      <c r="BN29" s="1351" t="s">
        <v>1185</v>
      </c>
      <c r="BO29" s="1183">
        <v>12</v>
      </c>
      <c r="BP29" s="1448"/>
      <c r="BR29" s="541" t="str">
        <f t="shared" si="0"/>
        <v>0</v>
      </c>
      <c r="BS29" s="537" t="str">
        <f t="shared" si="1"/>
        <v>0</v>
      </c>
      <c r="BT29" s="537" t="str">
        <f t="shared" si="2"/>
        <v>0</v>
      </c>
      <c r="BU29" s="537" t="str">
        <f t="shared" si="3"/>
        <v>0</v>
      </c>
      <c r="BV29" s="542" t="str">
        <f t="shared" si="4"/>
        <v>0</v>
      </c>
      <c r="BW29" s="541">
        <f t="shared" si="5"/>
        <v>24</v>
      </c>
      <c r="BX29" s="537">
        <f t="shared" si="6"/>
        <v>33</v>
      </c>
      <c r="BY29" s="537">
        <f t="shared" si="7"/>
        <v>24</v>
      </c>
      <c r="BZ29" s="537">
        <f t="shared" si="8"/>
        <v>31</v>
      </c>
      <c r="CA29" s="542">
        <f t="shared" si="9"/>
        <v>29</v>
      </c>
      <c r="CB29" s="541">
        <f t="shared" si="10"/>
        <v>32</v>
      </c>
      <c r="CC29" s="537">
        <f t="shared" si="11"/>
        <v>34</v>
      </c>
      <c r="CD29" s="537">
        <f t="shared" si="12"/>
        <v>35</v>
      </c>
      <c r="CE29" s="542">
        <f t="shared" si="13"/>
        <v>24</v>
      </c>
      <c r="CF29" s="541">
        <f t="shared" si="14"/>
        <v>31</v>
      </c>
      <c r="CG29" s="537" t="str">
        <f t="shared" si="15"/>
        <v>0</v>
      </c>
      <c r="CH29" s="537">
        <f t="shared" si="16"/>
        <v>31</v>
      </c>
      <c r="CI29" s="537">
        <f t="shared" si="17"/>
        <v>33</v>
      </c>
      <c r="CJ29" s="542">
        <f t="shared" si="18"/>
        <v>29</v>
      </c>
      <c r="CK29" s="541">
        <f t="shared" si="19"/>
        <v>31</v>
      </c>
      <c r="CL29" s="537">
        <f t="shared" si="20"/>
        <v>27</v>
      </c>
      <c r="CM29" s="537">
        <f t="shared" si="21"/>
        <v>28</v>
      </c>
      <c r="CN29" s="537">
        <f t="shared" si="22"/>
        <v>24</v>
      </c>
      <c r="CO29" s="542">
        <f t="shared" si="23"/>
        <v>27</v>
      </c>
      <c r="CP29" s="578">
        <f t="shared" si="24"/>
        <v>527</v>
      </c>
    </row>
    <row r="30" spans="1:94" ht="69" customHeight="1" x14ac:dyDescent="0.45">
      <c r="A30" s="1420"/>
      <c r="B30" s="1035">
        <v>13</v>
      </c>
      <c r="C30" s="136"/>
      <c r="D30" s="1206"/>
      <c r="E30" s="124"/>
      <c r="F30" s="1215"/>
      <c r="G30" s="189"/>
      <c r="H30" s="1223"/>
      <c r="I30" s="214"/>
      <c r="J30" s="1215"/>
      <c r="K30" s="221"/>
      <c r="L30" s="1206"/>
      <c r="M30" s="736">
        <v>13</v>
      </c>
      <c r="N30" s="1430"/>
      <c r="O30" s="1461"/>
      <c r="P30" s="1059">
        <v>13</v>
      </c>
      <c r="Q30" s="663" t="s">
        <v>668</v>
      </c>
      <c r="R30" s="1234" t="s">
        <v>89</v>
      </c>
      <c r="S30" s="1069" t="s">
        <v>188</v>
      </c>
      <c r="T30" s="743">
        <v>203</v>
      </c>
      <c r="U30" s="691" t="s">
        <v>679</v>
      </c>
      <c r="V30" s="1249">
        <v>201</v>
      </c>
      <c r="W30" s="662" t="s">
        <v>758</v>
      </c>
      <c r="X30" s="1258" t="s">
        <v>1374</v>
      </c>
      <c r="Y30" s="663" t="s">
        <v>660</v>
      </c>
      <c r="Z30" s="1237">
        <v>208</v>
      </c>
      <c r="AA30" s="1082">
        <v>13</v>
      </c>
      <c r="AB30" s="1483"/>
      <c r="AC30" s="1467"/>
      <c r="AD30" s="1100">
        <v>13</v>
      </c>
      <c r="AE30" s="724" t="s">
        <v>765</v>
      </c>
      <c r="AF30" s="1271" t="s">
        <v>89</v>
      </c>
      <c r="AG30" s="653" t="s">
        <v>630</v>
      </c>
      <c r="AH30" s="1279">
        <v>205</v>
      </c>
      <c r="AI30" s="655" t="s">
        <v>705</v>
      </c>
      <c r="AJ30" s="1291" t="s">
        <v>1124</v>
      </c>
      <c r="AK30" s="653" t="s">
        <v>650</v>
      </c>
      <c r="AL30" s="1279" t="s">
        <v>566</v>
      </c>
      <c r="AM30" s="673">
        <v>13</v>
      </c>
      <c r="AN30" s="1486"/>
      <c r="AO30" s="1473"/>
      <c r="AP30" s="1131">
        <v>13</v>
      </c>
      <c r="AQ30" s="637" t="s">
        <v>651</v>
      </c>
      <c r="AR30" s="1299">
        <v>202</v>
      </c>
      <c r="AS30" s="634"/>
      <c r="AT30" s="1310"/>
      <c r="AU30" s="647" t="s">
        <v>707</v>
      </c>
      <c r="AV30" s="1321">
        <v>213</v>
      </c>
      <c r="AW30" s="634" t="s">
        <v>701</v>
      </c>
      <c r="AX30" s="1310">
        <v>217</v>
      </c>
      <c r="AY30" s="633" t="s">
        <v>684</v>
      </c>
      <c r="AZ30" s="1299">
        <v>216</v>
      </c>
      <c r="BA30" s="1135">
        <v>13</v>
      </c>
      <c r="BB30" s="1489"/>
      <c r="BC30" s="1444"/>
      <c r="BD30" s="1179">
        <v>13</v>
      </c>
      <c r="BE30" s="1186" t="s">
        <v>1359</v>
      </c>
      <c r="BF30" s="1348" t="s">
        <v>1185</v>
      </c>
      <c r="BG30" s="1189" t="s">
        <v>1359</v>
      </c>
      <c r="BH30" s="1355" t="s">
        <v>1185</v>
      </c>
      <c r="BI30" s="1192" t="s">
        <v>1359</v>
      </c>
      <c r="BJ30" s="1362" t="s">
        <v>1185</v>
      </c>
      <c r="BK30" s="1189" t="s">
        <v>1359</v>
      </c>
      <c r="BL30" s="1360" t="s">
        <v>1185</v>
      </c>
      <c r="BM30" s="1186" t="s">
        <v>1359</v>
      </c>
      <c r="BN30" s="1351" t="s">
        <v>1185</v>
      </c>
      <c r="BO30" s="1183">
        <v>13</v>
      </c>
      <c r="BP30" s="1448"/>
      <c r="BR30" s="1022"/>
      <c r="BS30" s="1023"/>
      <c r="BT30" s="1023"/>
      <c r="BU30" s="1023"/>
      <c r="BV30" s="1024"/>
      <c r="BW30" s="1022"/>
      <c r="BX30" s="1023"/>
      <c r="BY30" s="1023"/>
      <c r="BZ30" s="1023"/>
      <c r="CA30" s="1024"/>
      <c r="CB30" s="1022"/>
      <c r="CC30" s="1023"/>
      <c r="CD30" s="1023"/>
      <c r="CE30" s="1024"/>
      <c r="CF30" s="1022"/>
      <c r="CG30" s="1023"/>
      <c r="CH30" s="1023"/>
      <c r="CI30" s="1023"/>
      <c r="CJ30" s="1024"/>
      <c r="CK30" s="1022"/>
      <c r="CL30" s="1023"/>
      <c r="CM30" s="1023"/>
      <c r="CN30" s="1023"/>
      <c r="CO30" s="1024"/>
      <c r="CP30" s="578"/>
    </row>
    <row r="31" spans="1:94" s="264" customFormat="1" ht="69" customHeight="1" thickBot="1" x14ac:dyDescent="0.5">
      <c r="A31" s="1423"/>
      <c r="B31" s="1035">
        <v>14</v>
      </c>
      <c r="C31" s="181"/>
      <c r="D31" s="1209"/>
      <c r="E31" s="184"/>
      <c r="F31" s="1220"/>
      <c r="G31" s="194"/>
      <c r="H31" s="1225"/>
      <c r="I31" s="195"/>
      <c r="J31" s="1220"/>
      <c r="K31" s="224"/>
      <c r="L31" s="1209"/>
      <c r="M31" s="736">
        <v>14</v>
      </c>
      <c r="N31" s="1433"/>
      <c r="O31" s="1462"/>
      <c r="P31" s="1059">
        <v>14</v>
      </c>
      <c r="Q31" s="660"/>
      <c r="R31" s="1235"/>
      <c r="S31" s="661"/>
      <c r="T31" s="728"/>
      <c r="U31" s="665"/>
      <c r="V31" s="1250"/>
      <c r="W31" s="661"/>
      <c r="X31" s="1259"/>
      <c r="Y31" s="660"/>
      <c r="Z31" s="1264"/>
      <c r="AA31" s="1082">
        <v>14</v>
      </c>
      <c r="AB31" s="1484"/>
      <c r="AC31" s="1468"/>
      <c r="AD31" s="1100">
        <v>14</v>
      </c>
      <c r="AE31" s="701"/>
      <c r="AF31" s="1272"/>
      <c r="AG31" s="1117" t="s">
        <v>204</v>
      </c>
      <c r="AH31" s="1285">
        <v>205</v>
      </c>
      <c r="AI31" s="656"/>
      <c r="AJ31" s="1293"/>
      <c r="AK31" s="654"/>
      <c r="AL31" s="1286"/>
      <c r="AM31" s="673">
        <v>14</v>
      </c>
      <c r="AN31" s="1487"/>
      <c r="AO31" s="1474"/>
      <c r="AP31" s="1131">
        <v>14</v>
      </c>
      <c r="AQ31" s="1171" t="s">
        <v>288</v>
      </c>
      <c r="AR31" s="1302">
        <v>218</v>
      </c>
      <c r="AS31" s="1172" t="s">
        <v>288</v>
      </c>
      <c r="AT31" s="1312">
        <v>218</v>
      </c>
      <c r="AU31" s="1173" t="s">
        <v>288</v>
      </c>
      <c r="AV31" s="1330">
        <v>218</v>
      </c>
      <c r="AW31" s="1172" t="s">
        <v>288</v>
      </c>
      <c r="AX31" s="1312">
        <v>218</v>
      </c>
      <c r="AY31" s="1171" t="s">
        <v>288</v>
      </c>
      <c r="AZ31" s="1302">
        <v>218</v>
      </c>
      <c r="BA31" s="1135">
        <v>14</v>
      </c>
      <c r="BB31" s="1490"/>
      <c r="BC31" s="1445"/>
      <c r="BD31" s="1180">
        <v>14</v>
      </c>
      <c r="BE31" s="193"/>
      <c r="BF31" s="1349"/>
      <c r="BG31" s="178"/>
      <c r="BH31" s="1357"/>
      <c r="BI31" s="179"/>
      <c r="BJ31" s="1364"/>
      <c r="BK31" s="178"/>
      <c r="BL31" s="1361"/>
      <c r="BM31" s="193"/>
      <c r="BN31" s="1352"/>
      <c r="BO31" s="1184">
        <v>14</v>
      </c>
      <c r="BP31" s="1449"/>
      <c r="BR31" s="543" t="str">
        <f t="shared" si="0"/>
        <v>0</v>
      </c>
      <c r="BS31" s="544" t="str">
        <f t="shared" si="1"/>
        <v>0</v>
      </c>
      <c r="BT31" s="544" t="str">
        <f t="shared" si="2"/>
        <v>0</v>
      </c>
      <c r="BU31" s="544" t="str">
        <f t="shared" si="3"/>
        <v>0</v>
      </c>
      <c r="BV31" s="545" t="str">
        <f t="shared" si="4"/>
        <v>0</v>
      </c>
      <c r="BW31" s="543" t="str">
        <f t="shared" si="5"/>
        <v>0</v>
      </c>
      <c r="BX31" s="544" t="str">
        <f t="shared" si="6"/>
        <v>0</v>
      </c>
      <c r="BY31" s="544" t="str">
        <f t="shared" si="7"/>
        <v>0</v>
      </c>
      <c r="BZ31" s="544" t="str">
        <f t="shared" si="8"/>
        <v>0</v>
      </c>
      <c r="CA31" s="545" t="str">
        <f t="shared" si="9"/>
        <v>0</v>
      </c>
      <c r="CB31" s="543" t="str">
        <f t="shared" si="10"/>
        <v>0</v>
      </c>
      <c r="CC31" s="544">
        <f t="shared" si="11"/>
        <v>34</v>
      </c>
      <c r="CD31" s="544" t="str">
        <f t="shared" si="12"/>
        <v>0</v>
      </c>
      <c r="CE31" s="545" t="str">
        <f t="shared" si="13"/>
        <v>0</v>
      </c>
      <c r="CF31" s="543">
        <f t="shared" si="14"/>
        <v>31</v>
      </c>
      <c r="CG31" s="544">
        <f t="shared" si="15"/>
        <v>32</v>
      </c>
      <c r="CH31" s="544">
        <f t="shared" si="16"/>
        <v>31</v>
      </c>
      <c r="CI31" s="544">
        <f t="shared" si="17"/>
        <v>33</v>
      </c>
      <c r="CJ31" s="545">
        <f t="shared" si="18"/>
        <v>29</v>
      </c>
      <c r="CK31" s="543" t="str">
        <f t="shared" si="19"/>
        <v>0</v>
      </c>
      <c r="CL31" s="544" t="str">
        <f t="shared" si="20"/>
        <v>0</v>
      </c>
      <c r="CM31" s="544" t="str">
        <f t="shared" si="21"/>
        <v>0</v>
      </c>
      <c r="CN31" s="544" t="str">
        <f t="shared" si="22"/>
        <v>0</v>
      </c>
      <c r="CO31" s="545" t="str">
        <f t="shared" si="23"/>
        <v>0</v>
      </c>
      <c r="CP31" s="578">
        <f t="shared" si="24"/>
        <v>190</v>
      </c>
    </row>
    <row r="32" spans="1:94" ht="69" customHeight="1" x14ac:dyDescent="0.45">
      <c r="A32" s="1424" t="s">
        <v>1</v>
      </c>
      <c r="B32" s="1049">
        <v>1</v>
      </c>
      <c r="C32" s="697" t="s">
        <v>711</v>
      </c>
      <c r="D32" s="1210" t="s">
        <v>89</v>
      </c>
      <c r="E32" s="682" t="s">
        <v>740</v>
      </c>
      <c r="F32" s="1218">
        <v>208</v>
      </c>
      <c r="G32" s="684" t="s">
        <v>622</v>
      </c>
      <c r="H32" s="1222">
        <v>217</v>
      </c>
      <c r="I32" s="706" t="s">
        <v>742</v>
      </c>
      <c r="J32" s="1218" t="s">
        <v>566</v>
      </c>
      <c r="K32" s="681" t="s">
        <v>634</v>
      </c>
      <c r="L32" s="1205">
        <v>115</v>
      </c>
      <c r="M32" s="735">
        <v>1</v>
      </c>
      <c r="N32" s="1434" t="s">
        <v>1</v>
      </c>
      <c r="O32" s="1460" t="s">
        <v>1</v>
      </c>
      <c r="P32" s="1057">
        <v>1</v>
      </c>
      <c r="Q32" s="104"/>
      <c r="R32" s="1238"/>
      <c r="S32" s="498"/>
      <c r="T32" s="745"/>
      <c r="U32" s="106"/>
      <c r="V32" s="1251"/>
      <c r="W32" s="107"/>
      <c r="X32" s="1261"/>
      <c r="Y32" s="104"/>
      <c r="Z32" s="1236"/>
      <c r="AA32" s="1080">
        <v>1</v>
      </c>
      <c r="AB32" s="1463" t="s">
        <v>1</v>
      </c>
      <c r="AC32" s="1466" t="s">
        <v>1</v>
      </c>
      <c r="AD32" s="1098">
        <v>1</v>
      </c>
      <c r="AE32" s="108"/>
      <c r="AF32" s="1273"/>
      <c r="AG32" s="500"/>
      <c r="AH32" s="1276"/>
      <c r="AI32" s="110"/>
      <c r="AJ32" s="1288"/>
      <c r="AK32" s="109"/>
      <c r="AL32" s="1276"/>
      <c r="AM32" s="671">
        <v>1</v>
      </c>
      <c r="AN32" s="1469" t="s">
        <v>1</v>
      </c>
      <c r="AO32" s="1472" t="s">
        <v>1</v>
      </c>
      <c r="AP32" s="675">
        <v>1</v>
      </c>
      <c r="AQ32" s="185"/>
      <c r="AR32" s="1303"/>
      <c r="AS32" s="685" t="s">
        <v>644</v>
      </c>
      <c r="AT32" s="1309">
        <v>213</v>
      </c>
      <c r="AU32" s="113"/>
      <c r="AV32" s="1322"/>
      <c r="AW32" s="114"/>
      <c r="AX32" s="1335"/>
      <c r="AY32" s="115"/>
      <c r="AZ32" s="1303"/>
      <c r="BA32" s="675">
        <v>1</v>
      </c>
      <c r="BB32" s="1439" t="s">
        <v>1</v>
      </c>
      <c r="BC32" s="1442" t="s">
        <v>1</v>
      </c>
      <c r="BD32" s="678">
        <v>1</v>
      </c>
      <c r="BE32" s="705" t="s">
        <v>776</v>
      </c>
      <c r="BF32" s="1345">
        <v>201</v>
      </c>
      <c r="BG32" s="688" t="s">
        <v>692</v>
      </c>
      <c r="BH32" s="1373">
        <v>206</v>
      </c>
      <c r="BI32" s="689" t="s">
        <v>650</v>
      </c>
      <c r="BJ32" s="1369">
        <v>205</v>
      </c>
      <c r="BK32" s="698"/>
      <c r="BL32" s="1358"/>
      <c r="BM32" s="705" t="s">
        <v>739</v>
      </c>
      <c r="BN32" s="1345" t="s">
        <v>1130</v>
      </c>
      <c r="BO32" s="1181">
        <v>1</v>
      </c>
      <c r="BP32" s="1446" t="s">
        <v>1</v>
      </c>
      <c r="BR32" s="538">
        <f t="shared" si="0"/>
        <v>31</v>
      </c>
      <c r="BS32" s="539">
        <f t="shared" si="1"/>
        <v>31</v>
      </c>
      <c r="BT32" s="539">
        <f t="shared" si="2"/>
        <v>33</v>
      </c>
      <c r="BU32" s="539">
        <f t="shared" si="3"/>
        <v>25</v>
      </c>
      <c r="BV32" s="540">
        <f t="shared" si="4"/>
        <v>26</v>
      </c>
      <c r="BW32" s="538" t="str">
        <f t="shared" si="5"/>
        <v>0</v>
      </c>
      <c r="BX32" s="539" t="str">
        <f t="shared" si="6"/>
        <v>0</v>
      </c>
      <c r="BY32" s="539" t="str">
        <f t="shared" si="7"/>
        <v>0</v>
      </c>
      <c r="BZ32" s="539" t="str">
        <f t="shared" si="8"/>
        <v>0</v>
      </c>
      <c r="CA32" s="540" t="str">
        <f t="shared" si="9"/>
        <v>0</v>
      </c>
      <c r="CB32" s="538" t="str">
        <f t="shared" si="10"/>
        <v>0</v>
      </c>
      <c r="CC32" s="539" t="str">
        <f t="shared" si="11"/>
        <v>0</v>
      </c>
      <c r="CD32" s="539" t="str">
        <f t="shared" si="12"/>
        <v>0</v>
      </c>
      <c r="CE32" s="540" t="str">
        <f t="shared" si="13"/>
        <v>0</v>
      </c>
      <c r="CF32" s="538" t="str">
        <f t="shared" si="14"/>
        <v>0</v>
      </c>
      <c r="CG32" s="539">
        <f t="shared" si="15"/>
        <v>32</v>
      </c>
      <c r="CH32" s="539" t="str">
        <f t="shared" si="16"/>
        <v>0</v>
      </c>
      <c r="CI32" s="539" t="str">
        <f t="shared" si="17"/>
        <v>0</v>
      </c>
      <c r="CJ32" s="540" t="str">
        <f t="shared" si="18"/>
        <v>0</v>
      </c>
      <c r="CK32" s="538">
        <f t="shared" si="19"/>
        <v>31</v>
      </c>
      <c r="CL32" s="539">
        <f t="shared" si="20"/>
        <v>27</v>
      </c>
      <c r="CM32" s="539">
        <f t="shared" si="21"/>
        <v>28</v>
      </c>
      <c r="CN32" s="539" t="str">
        <f t="shared" si="22"/>
        <v>0</v>
      </c>
      <c r="CO32" s="540">
        <f t="shared" si="23"/>
        <v>27</v>
      </c>
      <c r="CP32" s="550">
        <f t="shared" si="24"/>
        <v>291</v>
      </c>
    </row>
    <row r="33" spans="1:94" ht="69" customHeight="1" x14ac:dyDescent="0.45">
      <c r="A33" s="1425"/>
      <c r="B33" s="1034">
        <v>2</v>
      </c>
      <c r="C33" s="624" t="s">
        <v>686</v>
      </c>
      <c r="D33" s="1206" t="s">
        <v>841</v>
      </c>
      <c r="E33" s="626" t="s">
        <v>683</v>
      </c>
      <c r="F33" s="1215" t="s">
        <v>89</v>
      </c>
      <c r="G33" s="702" t="s">
        <v>716</v>
      </c>
      <c r="H33" s="1227">
        <v>217</v>
      </c>
      <c r="I33" s="626" t="s">
        <v>680</v>
      </c>
      <c r="J33" s="1215" t="s">
        <v>831</v>
      </c>
      <c r="K33" s="628" t="s">
        <v>711</v>
      </c>
      <c r="L33" s="1206" t="s">
        <v>89</v>
      </c>
      <c r="M33" s="734">
        <v>2</v>
      </c>
      <c r="N33" s="1435"/>
      <c r="O33" s="1461"/>
      <c r="P33" s="1058">
        <v>2</v>
      </c>
      <c r="Q33" s="1087"/>
      <c r="R33" s="1233"/>
      <c r="S33" s="1077"/>
      <c r="T33" s="1071"/>
      <c r="U33" s="1074" t="s">
        <v>1333</v>
      </c>
      <c r="V33" s="1248" t="s">
        <v>1185</v>
      </c>
      <c r="W33" s="1077"/>
      <c r="X33" s="1257"/>
      <c r="Y33" s="1066"/>
      <c r="Z33" s="1232"/>
      <c r="AA33" s="1081">
        <v>2</v>
      </c>
      <c r="AB33" s="1464"/>
      <c r="AC33" s="1467"/>
      <c r="AD33" s="1099">
        <v>2</v>
      </c>
      <c r="AE33" s="69"/>
      <c r="AF33" s="1271"/>
      <c r="AG33" s="128"/>
      <c r="AH33" s="1279"/>
      <c r="AI33" s="501"/>
      <c r="AJ33" s="1291"/>
      <c r="AK33" s="128"/>
      <c r="AL33" s="1279"/>
      <c r="AM33" s="672">
        <v>2</v>
      </c>
      <c r="AN33" s="1470"/>
      <c r="AO33" s="1473"/>
      <c r="AP33" s="676">
        <v>2</v>
      </c>
      <c r="AQ33" s="502"/>
      <c r="AR33" s="1299"/>
      <c r="AS33" s="634" t="s">
        <v>645</v>
      </c>
      <c r="AT33" s="1310">
        <v>218</v>
      </c>
      <c r="AU33" s="132"/>
      <c r="AV33" s="1321"/>
      <c r="AW33" s="143"/>
      <c r="AX33" s="1311"/>
      <c r="AY33" s="502"/>
      <c r="AZ33" s="1299"/>
      <c r="BA33" s="676">
        <v>2</v>
      </c>
      <c r="BB33" s="1440"/>
      <c r="BC33" s="1443"/>
      <c r="BD33" s="679">
        <v>2</v>
      </c>
      <c r="BE33" s="619" t="s">
        <v>1131</v>
      </c>
      <c r="BF33" s="1346">
        <v>201</v>
      </c>
      <c r="BG33" s="612" t="s">
        <v>621</v>
      </c>
      <c r="BH33" s="1353">
        <v>206</v>
      </c>
      <c r="BI33" s="613" t="s">
        <v>654</v>
      </c>
      <c r="BJ33" s="1365">
        <v>205</v>
      </c>
      <c r="BK33" s="699" t="s">
        <v>782</v>
      </c>
      <c r="BL33" s="1353" t="s">
        <v>89</v>
      </c>
      <c r="BM33" s="620" t="s">
        <v>669</v>
      </c>
      <c r="BN33" s="1346">
        <v>220</v>
      </c>
      <c r="BO33" s="1182">
        <v>2</v>
      </c>
      <c r="BP33" s="1447"/>
      <c r="BR33" s="541">
        <f t="shared" si="0"/>
        <v>31</v>
      </c>
      <c r="BS33" s="537">
        <f t="shared" si="1"/>
        <v>31</v>
      </c>
      <c r="BT33" s="537">
        <f t="shared" si="2"/>
        <v>33</v>
      </c>
      <c r="BU33" s="537">
        <f t="shared" si="3"/>
        <v>25</v>
      </c>
      <c r="BV33" s="542">
        <f t="shared" si="4"/>
        <v>26</v>
      </c>
      <c r="BW33" s="541" t="str">
        <f t="shared" si="5"/>
        <v>0</v>
      </c>
      <c r="BX33" s="537" t="str">
        <f t="shared" si="6"/>
        <v>0</v>
      </c>
      <c r="BY33" s="537">
        <f t="shared" si="7"/>
        <v>24</v>
      </c>
      <c r="BZ33" s="537" t="str">
        <f t="shared" si="8"/>
        <v>0</v>
      </c>
      <c r="CA33" s="542" t="str">
        <f t="shared" si="9"/>
        <v>0</v>
      </c>
      <c r="CB33" s="541" t="str">
        <f t="shared" si="10"/>
        <v>0</v>
      </c>
      <c r="CC33" s="537" t="str">
        <f t="shared" si="11"/>
        <v>0</v>
      </c>
      <c r="CD33" s="537" t="str">
        <f t="shared" si="12"/>
        <v>0</v>
      </c>
      <c r="CE33" s="542" t="str">
        <f t="shared" si="13"/>
        <v>0</v>
      </c>
      <c r="CF33" s="541" t="str">
        <f t="shared" si="14"/>
        <v>0</v>
      </c>
      <c r="CG33" s="537">
        <f t="shared" si="15"/>
        <v>32</v>
      </c>
      <c r="CH33" s="537" t="str">
        <f t="shared" si="16"/>
        <v>0</v>
      </c>
      <c r="CI33" s="537" t="str">
        <f t="shared" si="17"/>
        <v>0</v>
      </c>
      <c r="CJ33" s="542" t="str">
        <f t="shared" si="18"/>
        <v>0</v>
      </c>
      <c r="CK33" s="541">
        <f t="shared" si="19"/>
        <v>31</v>
      </c>
      <c r="CL33" s="537">
        <f t="shared" si="20"/>
        <v>27</v>
      </c>
      <c r="CM33" s="537">
        <f t="shared" si="21"/>
        <v>28</v>
      </c>
      <c r="CN33" s="537">
        <f t="shared" si="22"/>
        <v>24</v>
      </c>
      <c r="CO33" s="542">
        <f t="shared" si="23"/>
        <v>27</v>
      </c>
      <c r="CP33" s="550">
        <f t="shared" si="24"/>
        <v>339</v>
      </c>
    </row>
    <row r="34" spans="1:94" ht="69" customHeight="1" x14ac:dyDescent="0.45">
      <c r="A34" s="1425"/>
      <c r="B34" s="1034">
        <v>3</v>
      </c>
      <c r="C34" s="624" t="s">
        <v>632</v>
      </c>
      <c r="D34" s="1207">
        <v>110</v>
      </c>
      <c r="E34" s="626" t="s">
        <v>641</v>
      </c>
      <c r="F34" s="1215" t="s">
        <v>828</v>
      </c>
      <c r="G34" s="627" t="s">
        <v>679</v>
      </c>
      <c r="H34" s="1223">
        <v>217</v>
      </c>
      <c r="I34" s="626" t="s">
        <v>631</v>
      </c>
      <c r="J34" s="1215" t="s">
        <v>566</v>
      </c>
      <c r="K34" s="624" t="s">
        <v>666</v>
      </c>
      <c r="L34" s="1206">
        <v>115</v>
      </c>
      <c r="M34" s="734">
        <v>3</v>
      </c>
      <c r="N34" s="1435"/>
      <c r="O34" s="1461"/>
      <c r="P34" s="1058">
        <v>3</v>
      </c>
      <c r="Q34" s="1065"/>
      <c r="R34" s="1232"/>
      <c r="S34" s="1069" t="s">
        <v>1336</v>
      </c>
      <c r="T34" s="1071" t="s">
        <v>1185</v>
      </c>
      <c r="U34" s="1074"/>
      <c r="V34" s="1248"/>
      <c r="W34" s="1069" t="s">
        <v>1336</v>
      </c>
      <c r="X34" s="1256" t="s">
        <v>1185</v>
      </c>
      <c r="Y34" s="1065" t="s">
        <v>1333</v>
      </c>
      <c r="Z34" s="1232" t="s">
        <v>1185</v>
      </c>
      <c r="AA34" s="1081">
        <v>3</v>
      </c>
      <c r="AB34" s="1464"/>
      <c r="AC34" s="1467"/>
      <c r="AD34" s="1099">
        <v>3</v>
      </c>
      <c r="AE34" s="1103" t="s">
        <v>1313</v>
      </c>
      <c r="AF34" s="1274" t="s">
        <v>1185</v>
      </c>
      <c r="AG34" s="1107" t="s">
        <v>1313</v>
      </c>
      <c r="AH34" s="1277" t="s">
        <v>1185</v>
      </c>
      <c r="AI34" s="1111" t="s">
        <v>1313</v>
      </c>
      <c r="AJ34" s="1290" t="s">
        <v>1185</v>
      </c>
      <c r="AK34" s="1107" t="s">
        <v>1313</v>
      </c>
      <c r="AL34" s="1297" t="s">
        <v>1185</v>
      </c>
      <c r="AM34" s="672">
        <v>3</v>
      </c>
      <c r="AN34" s="1470"/>
      <c r="AO34" s="1473"/>
      <c r="AP34" s="676">
        <v>3</v>
      </c>
      <c r="AQ34" s="1164" t="s">
        <v>168</v>
      </c>
      <c r="AR34" s="1300" t="s">
        <v>1185</v>
      </c>
      <c r="AS34" s="634" t="s">
        <v>672</v>
      </c>
      <c r="AT34" s="1310" t="s">
        <v>89</v>
      </c>
      <c r="AU34" s="1166"/>
      <c r="AV34" s="1331"/>
      <c r="AW34" s="1168" t="s">
        <v>168</v>
      </c>
      <c r="AX34" s="1337" t="s">
        <v>1185</v>
      </c>
      <c r="AY34" s="1164" t="s">
        <v>168</v>
      </c>
      <c r="AZ34" s="1301" t="s">
        <v>1185</v>
      </c>
      <c r="BA34" s="676">
        <v>3</v>
      </c>
      <c r="BB34" s="1440"/>
      <c r="BC34" s="1443"/>
      <c r="BD34" s="679">
        <v>3</v>
      </c>
      <c r="BE34" s="619" t="s">
        <v>774</v>
      </c>
      <c r="BF34" s="1346">
        <v>201</v>
      </c>
      <c r="BG34" s="612" t="s">
        <v>647</v>
      </c>
      <c r="BH34" s="1353">
        <v>206</v>
      </c>
      <c r="BI34" s="613" t="s">
        <v>620</v>
      </c>
      <c r="BJ34" s="1365">
        <v>205</v>
      </c>
      <c r="BK34" s="615" t="s">
        <v>890</v>
      </c>
      <c r="BL34" s="1353">
        <v>112</v>
      </c>
      <c r="BM34" s="620" t="s">
        <v>628</v>
      </c>
      <c r="BN34" s="1346">
        <v>220</v>
      </c>
      <c r="BO34" s="1182">
        <v>3</v>
      </c>
      <c r="BP34" s="1447"/>
      <c r="BR34" s="541">
        <f t="shared" si="0"/>
        <v>31</v>
      </c>
      <c r="BS34" s="537">
        <f t="shared" si="1"/>
        <v>31</v>
      </c>
      <c r="BT34" s="537">
        <f t="shared" si="2"/>
        <v>33</v>
      </c>
      <c r="BU34" s="537">
        <f t="shared" si="3"/>
        <v>25</v>
      </c>
      <c r="BV34" s="542">
        <f t="shared" si="4"/>
        <v>26</v>
      </c>
      <c r="BW34" s="541" t="str">
        <f t="shared" si="5"/>
        <v>0</v>
      </c>
      <c r="BX34" s="537">
        <f t="shared" si="6"/>
        <v>33</v>
      </c>
      <c r="BY34" s="537" t="str">
        <f t="shared" si="7"/>
        <v>0</v>
      </c>
      <c r="BZ34" s="537">
        <f t="shared" si="8"/>
        <v>31</v>
      </c>
      <c r="CA34" s="542">
        <f t="shared" si="9"/>
        <v>29</v>
      </c>
      <c r="CB34" s="541">
        <f t="shared" si="10"/>
        <v>32</v>
      </c>
      <c r="CC34" s="537">
        <f t="shared" si="11"/>
        <v>34</v>
      </c>
      <c r="CD34" s="537">
        <f t="shared" si="12"/>
        <v>35</v>
      </c>
      <c r="CE34" s="542">
        <f t="shared" si="13"/>
        <v>24</v>
      </c>
      <c r="CF34" s="541">
        <f t="shared" si="14"/>
        <v>31</v>
      </c>
      <c r="CG34" s="537">
        <f t="shared" si="15"/>
        <v>32</v>
      </c>
      <c r="CH34" s="537" t="str">
        <f t="shared" si="16"/>
        <v>0</v>
      </c>
      <c r="CI34" s="537">
        <f t="shared" si="17"/>
        <v>33</v>
      </c>
      <c r="CJ34" s="542">
        <f t="shared" si="18"/>
        <v>29</v>
      </c>
      <c r="CK34" s="541">
        <f t="shared" si="19"/>
        <v>31</v>
      </c>
      <c r="CL34" s="537">
        <f t="shared" si="20"/>
        <v>27</v>
      </c>
      <c r="CM34" s="537">
        <f t="shared" si="21"/>
        <v>28</v>
      </c>
      <c r="CN34" s="537">
        <f t="shared" si="22"/>
        <v>24</v>
      </c>
      <c r="CO34" s="542">
        <f t="shared" si="23"/>
        <v>27</v>
      </c>
      <c r="CP34" s="550">
        <f t="shared" si="24"/>
        <v>626</v>
      </c>
    </row>
    <row r="35" spans="1:94" ht="69" customHeight="1" x14ac:dyDescent="0.45">
      <c r="A35" s="1425"/>
      <c r="B35" s="1034">
        <v>4</v>
      </c>
      <c r="C35" s="624" t="s">
        <v>635</v>
      </c>
      <c r="D35" s="1206">
        <v>110</v>
      </c>
      <c r="E35" s="626" t="s">
        <v>621</v>
      </c>
      <c r="F35" s="1215">
        <v>208</v>
      </c>
      <c r="G35" s="627" t="s">
        <v>682</v>
      </c>
      <c r="H35" s="1223" t="s">
        <v>821</v>
      </c>
      <c r="I35" s="626" t="s">
        <v>683</v>
      </c>
      <c r="J35" s="1215" t="s">
        <v>89</v>
      </c>
      <c r="K35" s="624" t="s">
        <v>637</v>
      </c>
      <c r="L35" s="1206">
        <v>115</v>
      </c>
      <c r="M35" s="734">
        <v>4</v>
      </c>
      <c r="N35" s="1435"/>
      <c r="O35" s="1461"/>
      <c r="P35" s="1058">
        <v>4</v>
      </c>
      <c r="Q35" s="1065" t="s">
        <v>1337</v>
      </c>
      <c r="R35" s="1232" t="s">
        <v>1185</v>
      </c>
      <c r="S35" s="1069" t="s">
        <v>1337</v>
      </c>
      <c r="T35" s="1071" t="s">
        <v>1185</v>
      </c>
      <c r="U35" s="1074" t="s">
        <v>1337</v>
      </c>
      <c r="V35" s="1248" t="s">
        <v>1185</v>
      </c>
      <c r="W35" s="1069" t="s">
        <v>1337</v>
      </c>
      <c r="X35" s="1256" t="s">
        <v>1185</v>
      </c>
      <c r="Y35" s="1065" t="s">
        <v>1337</v>
      </c>
      <c r="Z35" s="1232" t="s">
        <v>1185</v>
      </c>
      <c r="AA35" s="1081">
        <v>4</v>
      </c>
      <c r="AB35" s="1464"/>
      <c r="AC35" s="1467"/>
      <c r="AD35" s="1099">
        <v>4</v>
      </c>
      <c r="AE35" s="1104"/>
      <c r="AF35" s="1274"/>
      <c r="AG35" s="1107" t="s">
        <v>1340</v>
      </c>
      <c r="AH35" s="1277" t="s">
        <v>1185</v>
      </c>
      <c r="AI35" s="1112"/>
      <c r="AJ35" s="1290"/>
      <c r="AK35" s="1107" t="s">
        <v>1340</v>
      </c>
      <c r="AL35" s="1297" t="s">
        <v>1185</v>
      </c>
      <c r="AM35" s="672">
        <v>4</v>
      </c>
      <c r="AN35" s="1470"/>
      <c r="AO35" s="1473"/>
      <c r="AP35" s="676">
        <v>4</v>
      </c>
      <c r="AQ35" s="1164" t="s">
        <v>266</v>
      </c>
      <c r="AR35" s="1300" t="s">
        <v>1185</v>
      </c>
      <c r="AS35" s="648" t="s">
        <v>646</v>
      </c>
      <c r="AT35" s="1310">
        <v>203</v>
      </c>
      <c r="AU35" s="1166"/>
      <c r="AV35" s="1331"/>
      <c r="AW35" s="1168" t="s">
        <v>1270</v>
      </c>
      <c r="AX35" s="1313" t="s">
        <v>1185</v>
      </c>
      <c r="AY35" s="1164" t="s">
        <v>233</v>
      </c>
      <c r="AZ35" s="1300" t="s">
        <v>1185</v>
      </c>
      <c r="BA35" s="676">
        <v>4</v>
      </c>
      <c r="BB35" s="1440"/>
      <c r="BC35" s="1443"/>
      <c r="BD35" s="679">
        <v>4</v>
      </c>
      <c r="BE35" s="619" t="s">
        <v>629</v>
      </c>
      <c r="BF35" s="1346">
        <v>201</v>
      </c>
      <c r="BG35" s="612" t="s">
        <v>735</v>
      </c>
      <c r="BH35" s="1353">
        <v>218</v>
      </c>
      <c r="BI35" s="613" t="s">
        <v>622</v>
      </c>
      <c r="BJ35" s="1372">
        <v>205</v>
      </c>
      <c r="BK35" s="612" t="s">
        <v>669</v>
      </c>
      <c r="BL35" s="1354">
        <v>112</v>
      </c>
      <c r="BM35" s="620" t="s">
        <v>775</v>
      </c>
      <c r="BN35" s="750" t="s">
        <v>846</v>
      </c>
      <c r="BO35" s="1182">
        <v>4</v>
      </c>
      <c r="BP35" s="1447"/>
      <c r="BR35" s="541">
        <f t="shared" si="0"/>
        <v>31</v>
      </c>
      <c r="BS35" s="537">
        <f t="shared" si="1"/>
        <v>31</v>
      </c>
      <c r="BT35" s="537">
        <f t="shared" si="2"/>
        <v>33</v>
      </c>
      <c r="BU35" s="537">
        <f t="shared" si="3"/>
        <v>25</v>
      </c>
      <c r="BV35" s="542">
        <f t="shared" si="4"/>
        <v>26</v>
      </c>
      <c r="BW35" s="541">
        <f t="shared" si="5"/>
        <v>24</v>
      </c>
      <c r="BX35" s="537">
        <f t="shared" si="6"/>
        <v>33</v>
      </c>
      <c r="BY35" s="537">
        <f t="shared" si="7"/>
        <v>24</v>
      </c>
      <c r="BZ35" s="537">
        <f t="shared" si="8"/>
        <v>31</v>
      </c>
      <c r="CA35" s="542">
        <f t="shared" si="9"/>
        <v>29</v>
      </c>
      <c r="CB35" s="541" t="str">
        <f t="shared" si="10"/>
        <v>0</v>
      </c>
      <c r="CC35" s="537">
        <f t="shared" si="11"/>
        <v>34</v>
      </c>
      <c r="CD35" s="537" t="str">
        <f t="shared" si="12"/>
        <v>0</v>
      </c>
      <c r="CE35" s="542">
        <f t="shared" si="13"/>
        <v>24</v>
      </c>
      <c r="CF35" s="541">
        <f t="shared" si="14"/>
        <v>31</v>
      </c>
      <c r="CG35" s="537">
        <f t="shared" si="15"/>
        <v>32</v>
      </c>
      <c r="CH35" s="537" t="str">
        <f t="shared" si="16"/>
        <v>0</v>
      </c>
      <c r="CI35" s="537">
        <f t="shared" si="17"/>
        <v>33</v>
      </c>
      <c r="CJ35" s="542">
        <f t="shared" si="18"/>
        <v>29</v>
      </c>
      <c r="CK35" s="541">
        <f t="shared" si="19"/>
        <v>31</v>
      </c>
      <c r="CL35" s="537">
        <f t="shared" si="20"/>
        <v>27</v>
      </c>
      <c r="CM35" s="537">
        <f t="shared" si="21"/>
        <v>28</v>
      </c>
      <c r="CN35" s="537">
        <f t="shared" si="22"/>
        <v>24</v>
      </c>
      <c r="CO35" s="542">
        <f t="shared" si="23"/>
        <v>27</v>
      </c>
      <c r="CP35" s="550">
        <f t="shared" si="24"/>
        <v>607</v>
      </c>
    </row>
    <row r="36" spans="1:94" ht="69" customHeight="1" x14ac:dyDescent="0.45">
      <c r="A36" s="1425"/>
      <c r="B36" s="1034">
        <v>5</v>
      </c>
      <c r="C36" s="624" t="s">
        <v>642</v>
      </c>
      <c r="D36" s="1206">
        <v>110</v>
      </c>
      <c r="E36" s="626" t="s">
        <v>714</v>
      </c>
      <c r="F36" s="1215" t="s">
        <v>827</v>
      </c>
      <c r="G36" s="627" t="s">
        <v>623</v>
      </c>
      <c r="H36" s="1223">
        <v>217</v>
      </c>
      <c r="I36" s="626" t="s">
        <v>709</v>
      </c>
      <c r="J36" s="1215" t="s">
        <v>566</v>
      </c>
      <c r="K36" s="624" t="s">
        <v>680</v>
      </c>
      <c r="L36" s="1206" t="s">
        <v>832</v>
      </c>
      <c r="M36" s="734">
        <v>5</v>
      </c>
      <c r="N36" s="1435"/>
      <c r="O36" s="1461"/>
      <c r="P36" s="1058">
        <v>5</v>
      </c>
      <c r="Q36" s="1065" t="s">
        <v>1326</v>
      </c>
      <c r="R36" s="1233" t="s">
        <v>1185</v>
      </c>
      <c r="S36" s="1069" t="s">
        <v>1326</v>
      </c>
      <c r="T36" s="1071" t="s">
        <v>1185</v>
      </c>
      <c r="U36" s="1074" t="s">
        <v>1326</v>
      </c>
      <c r="V36" s="1247" t="s">
        <v>1185</v>
      </c>
      <c r="W36" s="1069" t="s">
        <v>1212</v>
      </c>
      <c r="X36" s="1257" t="s">
        <v>1185</v>
      </c>
      <c r="Y36" s="1088"/>
      <c r="Z36" s="1232"/>
      <c r="AA36" s="1081">
        <v>5</v>
      </c>
      <c r="AB36" s="1464"/>
      <c r="AC36" s="1467"/>
      <c r="AD36" s="1099">
        <v>5</v>
      </c>
      <c r="AE36" s="1103"/>
      <c r="AF36" s="1274"/>
      <c r="AG36" s="1115"/>
      <c r="AH36" s="1277"/>
      <c r="AI36" s="1118"/>
      <c r="AJ36" s="1289"/>
      <c r="AK36" s="1107" t="s">
        <v>193</v>
      </c>
      <c r="AL36" s="1297" t="s">
        <v>1185</v>
      </c>
      <c r="AM36" s="672">
        <v>5</v>
      </c>
      <c r="AN36" s="1470"/>
      <c r="AO36" s="1473"/>
      <c r="AP36" s="676">
        <v>5</v>
      </c>
      <c r="AQ36" s="1164" t="s">
        <v>1347</v>
      </c>
      <c r="AR36" s="1300" t="s">
        <v>1185</v>
      </c>
      <c r="AS36" s="634" t="s">
        <v>637</v>
      </c>
      <c r="AT36" s="1311">
        <v>203</v>
      </c>
      <c r="AU36" s="1165" t="s">
        <v>1340</v>
      </c>
      <c r="AV36" s="1331" t="s">
        <v>1185</v>
      </c>
      <c r="AW36" s="1168" t="s">
        <v>1340</v>
      </c>
      <c r="AX36" s="1313" t="s">
        <v>1185</v>
      </c>
      <c r="AY36" s="1170"/>
      <c r="AZ36" s="1301"/>
      <c r="BA36" s="676">
        <v>5</v>
      </c>
      <c r="BB36" s="1440"/>
      <c r="BC36" s="1443"/>
      <c r="BD36" s="679">
        <v>5</v>
      </c>
      <c r="BE36" s="620" t="s">
        <v>693</v>
      </c>
      <c r="BF36" s="1346" t="s">
        <v>893</v>
      </c>
      <c r="BG36" s="612" t="s">
        <v>620</v>
      </c>
      <c r="BH36" s="1353">
        <v>206</v>
      </c>
      <c r="BI36" s="613" t="s">
        <v>1164</v>
      </c>
      <c r="BJ36" s="1375" t="s">
        <v>846</v>
      </c>
      <c r="BK36" s="612" t="s">
        <v>650</v>
      </c>
      <c r="BL36" s="1353">
        <v>112</v>
      </c>
      <c r="BM36" s="620" t="s">
        <v>645</v>
      </c>
      <c r="BN36" s="1346">
        <v>218</v>
      </c>
      <c r="BO36" s="1182">
        <v>5</v>
      </c>
      <c r="BP36" s="1447"/>
      <c r="BR36" s="541">
        <f t="shared" si="0"/>
        <v>31</v>
      </c>
      <c r="BS36" s="537">
        <f t="shared" si="1"/>
        <v>31</v>
      </c>
      <c r="BT36" s="537">
        <f t="shared" si="2"/>
        <v>33</v>
      </c>
      <c r="BU36" s="537">
        <f t="shared" si="3"/>
        <v>25</v>
      </c>
      <c r="BV36" s="542">
        <f t="shared" si="4"/>
        <v>26</v>
      </c>
      <c r="BW36" s="541">
        <f t="shared" si="5"/>
        <v>24</v>
      </c>
      <c r="BX36" s="537">
        <f t="shared" si="6"/>
        <v>33</v>
      </c>
      <c r="BY36" s="537">
        <f t="shared" si="7"/>
        <v>24</v>
      </c>
      <c r="BZ36" s="537">
        <f t="shared" si="8"/>
        <v>31</v>
      </c>
      <c r="CA36" s="542" t="str">
        <f t="shared" si="9"/>
        <v>0</v>
      </c>
      <c r="CB36" s="541" t="str">
        <f t="shared" si="10"/>
        <v>0</v>
      </c>
      <c r="CC36" s="537" t="str">
        <f t="shared" si="11"/>
        <v>0</v>
      </c>
      <c r="CD36" s="537" t="str">
        <f t="shared" si="12"/>
        <v>0</v>
      </c>
      <c r="CE36" s="542">
        <f t="shared" si="13"/>
        <v>24</v>
      </c>
      <c r="CF36" s="541">
        <f t="shared" si="14"/>
        <v>31</v>
      </c>
      <c r="CG36" s="537">
        <f t="shared" si="15"/>
        <v>32</v>
      </c>
      <c r="CH36" s="537">
        <f t="shared" si="16"/>
        <v>31</v>
      </c>
      <c r="CI36" s="537">
        <f t="shared" si="17"/>
        <v>33</v>
      </c>
      <c r="CJ36" s="542" t="str">
        <f t="shared" si="18"/>
        <v>0</v>
      </c>
      <c r="CK36" s="541">
        <f t="shared" si="19"/>
        <v>31</v>
      </c>
      <c r="CL36" s="537">
        <f t="shared" si="20"/>
        <v>27</v>
      </c>
      <c r="CM36" s="537">
        <f t="shared" si="21"/>
        <v>28</v>
      </c>
      <c r="CN36" s="537">
        <f t="shared" si="22"/>
        <v>24</v>
      </c>
      <c r="CO36" s="542">
        <f t="shared" si="23"/>
        <v>27</v>
      </c>
      <c r="CP36" s="550">
        <f t="shared" si="24"/>
        <v>546</v>
      </c>
    </row>
    <row r="37" spans="1:94" ht="69" customHeight="1" x14ac:dyDescent="0.45">
      <c r="A37" s="1425"/>
      <c r="B37" s="1034">
        <v>6</v>
      </c>
      <c r="C37" s="624" t="s">
        <v>643</v>
      </c>
      <c r="D37" s="1207">
        <v>110</v>
      </c>
      <c r="E37" s="626" t="s">
        <v>714</v>
      </c>
      <c r="F37" s="1215" t="s">
        <v>827</v>
      </c>
      <c r="G37" s="627" t="s">
        <v>725</v>
      </c>
      <c r="H37" s="1223" t="s">
        <v>819</v>
      </c>
      <c r="I37" s="626" t="s">
        <v>633</v>
      </c>
      <c r="J37" s="1215" t="s">
        <v>566</v>
      </c>
      <c r="K37" s="624" t="s">
        <v>637</v>
      </c>
      <c r="L37" s="1206">
        <v>115</v>
      </c>
      <c r="M37" s="734">
        <v>6</v>
      </c>
      <c r="N37" s="1435"/>
      <c r="O37" s="1461"/>
      <c r="P37" s="1058">
        <v>6</v>
      </c>
      <c r="Q37" s="1065" t="s">
        <v>187</v>
      </c>
      <c r="R37" s="1232" t="s">
        <v>1185</v>
      </c>
      <c r="S37" s="1070"/>
      <c r="T37" s="1072"/>
      <c r="U37" s="1073"/>
      <c r="V37" s="1248"/>
      <c r="W37" s="1069" t="s">
        <v>191</v>
      </c>
      <c r="X37" s="1257" t="s">
        <v>1185</v>
      </c>
      <c r="Y37" s="1065" t="s">
        <v>193</v>
      </c>
      <c r="Z37" s="1232" t="s">
        <v>1185</v>
      </c>
      <c r="AA37" s="1081">
        <v>6</v>
      </c>
      <c r="AB37" s="1464"/>
      <c r="AC37" s="1467"/>
      <c r="AD37" s="1099">
        <v>6</v>
      </c>
      <c r="AE37" s="69"/>
      <c r="AF37" s="1271"/>
      <c r="AG37" s="653" t="s">
        <v>632</v>
      </c>
      <c r="AH37" s="1280">
        <v>217</v>
      </c>
      <c r="AI37" s="129"/>
      <c r="AJ37" s="1291"/>
      <c r="AK37" s="499"/>
      <c r="AL37" s="1279"/>
      <c r="AM37" s="672">
        <v>6</v>
      </c>
      <c r="AN37" s="1470"/>
      <c r="AO37" s="1473"/>
      <c r="AP37" s="676">
        <v>6</v>
      </c>
      <c r="AQ37" s="73"/>
      <c r="AR37" s="1299"/>
      <c r="AS37" s="634" t="s">
        <v>770</v>
      </c>
      <c r="AT37" s="1310">
        <v>203</v>
      </c>
      <c r="AU37" s="132"/>
      <c r="AV37" s="1323"/>
      <c r="AW37" s="479"/>
      <c r="AX37" s="1310"/>
      <c r="AY37" s="646" t="s">
        <v>675</v>
      </c>
      <c r="AZ37" s="1299">
        <v>113</v>
      </c>
      <c r="BA37" s="676">
        <v>6</v>
      </c>
      <c r="BB37" s="1440"/>
      <c r="BC37" s="1443"/>
      <c r="BD37" s="679">
        <v>6</v>
      </c>
      <c r="BE37" s="620" t="s">
        <v>693</v>
      </c>
      <c r="BF37" s="1346" t="s">
        <v>893</v>
      </c>
      <c r="BG37" s="612" t="s">
        <v>618</v>
      </c>
      <c r="BH37" s="1353">
        <v>206</v>
      </c>
      <c r="BI37" s="613" t="s">
        <v>695</v>
      </c>
      <c r="BJ37" s="1365" t="s">
        <v>1175</v>
      </c>
      <c r="BK37" s="612" t="s">
        <v>620</v>
      </c>
      <c r="BL37" s="1353">
        <v>114</v>
      </c>
      <c r="BM37" s="620" t="s">
        <v>677</v>
      </c>
      <c r="BN37" s="1346" t="s">
        <v>89</v>
      </c>
      <c r="BO37" s="1182">
        <v>6</v>
      </c>
      <c r="BP37" s="1447"/>
      <c r="BR37" s="541">
        <f t="shared" si="0"/>
        <v>31</v>
      </c>
      <c r="BS37" s="537">
        <f t="shared" si="1"/>
        <v>31</v>
      </c>
      <c r="BT37" s="537">
        <f t="shared" si="2"/>
        <v>33</v>
      </c>
      <c r="BU37" s="537">
        <f t="shared" si="3"/>
        <v>25</v>
      </c>
      <c r="BV37" s="542">
        <f t="shared" si="4"/>
        <v>26</v>
      </c>
      <c r="BW37" s="541">
        <f t="shared" si="5"/>
        <v>24</v>
      </c>
      <c r="BX37" s="537" t="str">
        <f t="shared" si="6"/>
        <v>0</v>
      </c>
      <c r="BY37" s="537" t="str">
        <f t="shared" si="7"/>
        <v>0</v>
      </c>
      <c r="BZ37" s="537">
        <f t="shared" si="8"/>
        <v>31</v>
      </c>
      <c r="CA37" s="542">
        <f t="shared" si="9"/>
        <v>29</v>
      </c>
      <c r="CB37" s="541" t="str">
        <f t="shared" si="10"/>
        <v>0</v>
      </c>
      <c r="CC37" s="537">
        <f t="shared" si="11"/>
        <v>34</v>
      </c>
      <c r="CD37" s="537" t="str">
        <f t="shared" si="12"/>
        <v>0</v>
      </c>
      <c r="CE37" s="542" t="str">
        <f t="shared" si="13"/>
        <v>0</v>
      </c>
      <c r="CF37" s="541" t="str">
        <f t="shared" si="14"/>
        <v>0</v>
      </c>
      <c r="CG37" s="537">
        <f t="shared" si="15"/>
        <v>32</v>
      </c>
      <c r="CH37" s="537" t="str">
        <f t="shared" si="16"/>
        <v>0</v>
      </c>
      <c r="CI37" s="537" t="str">
        <f t="shared" si="17"/>
        <v>0</v>
      </c>
      <c r="CJ37" s="542">
        <f t="shared" si="18"/>
        <v>29</v>
      </c>
      <c r="CK37" s="541">
        <f t="shared" si="19"/>
        <v>31</v>
      </c>
      <c r="CL37" s="537">
        <f t="shared" si="20"/>
        <v>27</v>
      </c>
      <c r="CM37" s="537">
        <f t="shared" si="21"/>
        <v>28</v>
      </c>
      <c r="CN37" s="537">
        <f t="shared" si="22"/>
        <v>24</v>
      </c>
      <c r="CO37" s="542">
        <f t="shared" si="23"/>
        <v>27</v>
      </c>
      <c r="CP37" s="550">
        <f t="shared" si="24"/>
        <v>462</v>
      </c>
    </row>
    <row r="38" spans="1:94" ht="69" customHeight="1" x14ac:dyDescent="0.45">
      <c r="A38" s="1425"/>
      <c r="B38" s="1034">
        <v>7</v>
      </c>
      <c r="C38" s="136"/>
      <c r="D38" s="1206"/>
      <c r="E38" s="124"/>
      <c r="F38" s="1215"/>
      <c r="G38" s="627"/>
      <c r="H38" s="1223"/>
      <c r="I38" s="124"/>
      <c r="J38" s="1215"/>
      <c r="K38" s="221"/>
      <c r="L38" s="1206"/>
      <c r="M38" s="734">
        <v>7</v>
      </c>
      <c r="N38" s="1435"/>
      <c r="O38" s="1461"/>
      <c r="P38" s="1058">
        <v>7</v>
      </c>
      <c r="Q38" s="70"/>
      <c r="R38" s="1239"/>
      <c r="S38" s="200"/>
      <c r="T38" s="747"/>
      <c r="U38" s="97"/>
      <c r="V38" s="1252"/>
      <c r="W38" s="72"/>
      <c r="X38" s="1258"/>
      <c r="Y38" s="144"/>
      <c r="Z38" s="1237"/>
      <c r="AA38" s="1081">
        <v>7</v>
      </c>
      <c r="AB38" s="1464"/>
      <c r="AC38" s="1467"/>
      <c r="AD38" s="1099">
        <v>7</v>
      </c>
      <c r="AE38" s="1105" t="s">
        <v>804</v>
      </c>
      <c r="AF38" s="1271">
        <v>213</v>
      </c>
      <c r="AG38" s="653" t="s">
        <v>632</v>
      </c>
      <c r="AH38" s="1279">
        <v>205</v>
      </c>
      <c r="AI38" s="655" t="s">
        <v>642</v>
      </c>
      <c r="AJ38" s="1291">
        <v>207</v>
      </c>
      <c r="AK38" s="1109" t="s">
        <v>655</v>
      </c>
      <c r="AL38" s="1279" t="s">
        <v>566</v>
      </c>
      <c r="AM38" s="672">
        <v>7</v>
      </c>
      <c r="AN38" s="1470"/>
      <c r="AO38" s="1473"/>
      <c r="AP38" s="676">
        <v>7</v>
      </c>
      <c r="AQ38" s="633" t="s">
        <v>645</v>
      </c>
      <c r="AR38" s="1299">
        <v>218</v>
      </c>
      <c r="AS38" s="634" t="s">
        <v>769</v>
      </c>
      <c r="AT38" s="1310">
        <v>203</v>
      </c>
      <c r="AU38" s="636" t="s">
        <v>684</v>
      </c>
      <c r="AV38" s="1321" t="s">
        <v>826</v>
      </c>
      <c r="AW38" s="634" t="s">
        <v>638</v>
      </c>
      <c r="AX38" s="1310">
        <v>217</v>
      </c>
      <c r="AY38" s="646" t="s">
        <v>1178</v>
      </c>
      <c r="AZ38" s="1299">
        <v>216</v>
      </c>
      <c r="BA38" s="676">
        <v>7</v>
      </c>
      <c r="BB38" s="1440"/>
      <c r="BC38" s="1443"/>
      <c r="BD38" s="679">
        <v>7</v>
      </c>
      <c r="BE38" s="619" t="s">
        <v>741</v>
      </c>
      <c r="BF38" s="1346">
        <v>201</v>
      </c>
      <c r="BG38" s="612" t="s">
        <v>619</v>
      </c>
      <c r="BH38" s="1353" t="s">
        <v>578</v>
      </c>
      <c r="BI38" s="613" t="s">
        <v>618</v>
      </c>
      <c r="BJ38" s="1365">
        <v>206</v>
      </c>
      <c r="BK38" s="615" t="s">
        <v>626</v>
      </c>
      <c r="BL38" s="1353">
        <v>208</v>
      </c>
      <c r="BM38" s="725" t="s">
        <v>1111</v>
      </c>
      <c r="BN38" s="1346">
        <v>220</v>
      </c>
      <c r="BO38" s="1182">
        <v>7</v>
      </c>
      <c r="BP38" s="1447"/>
      <c r="BR38" s="541" t="str">
        <f t="shared" si="0"/>
        <v>0</v>
      </c>
      <c r="BS38" s="537" t="str">
        <f t="shared" si="1"/>
        <v>0</v>
      </c>
      <c r="BT38" s="537" t="str">
        <f t="shared" si="2"/>
        <v>0</v>
      </c>
      <c r="BU38" s="537" t="str">
        <f t="shared" si="3"/>
        <v>0</v>
      </c>
      <c r="BV38" s="542" t="str">
        <f t="shared" si="4"/>
        <v>0</v>
      </c>
      <c r="BW38" s="541" t="str">
        <f t="shared" si="5"/>
        <v>0</v>
      </c>
      <c r="BX38" s="537" t="str">
        <f t="shared" si="6"/>
        <v>0</v>
      </c>
      <c r="BY38" s="537" t="str">
        <f t="shared" si="7"/>
        <v>0</v>
      </c>
      <c r="BZ38" s="537" t="str">
        <f t="shared" si="8"/>
        <v>0</v>
      </c>
      <c r="CA38" s="542" t="str">
        <f t="shared" si="9"/>
        <v>0</v>
      </c>
      <c r="CB38" s="541">
        <f t="shared" si="10"/>
        <v>32</v>
      </c>
      <c r="CC38" s="537">
        <f t="shared" si="11"/>
        <v>34</v>
      </c>
      <c r="CD38" s="537">
        <f t="shared" si="12"/>
        <v>35</v>
      </c>
      <c r="CE38" s="542">
        <f t="shared" si="13"/>
        <v>24</v>
      </c>
      <c r="CF38" s="541">
        <f t="shared" si="14"/>
        <v>31</v>
      </c>
      <c r="CG38" s="537">
        <f t="shared" si="15"/>
        <v>32</v>
      </c>
      <c r="CH38" s="537">
        <f t="shared" si="16"/>
        <v>31</v>
      </c>
      <c r="CI38" s="537">
        <f t="shared" si="17"/>
        <v>33</v>
      </c>
      <c r="CJ38" s="542">
        <f t="shared" si="18"/>
        <v>29</v>
      </c>
      <c r="CK38" s="541">
        <f t="shared" si="19"/>
        <v>31</v>
      </c>
      <c r="CL38" s="537">
        <f t="shared" si="20"/>
        <v>27</v>
      </c>
      <c r="CM38" s="537">
        <f t="shared" si="21"/>
        <v>28</v>
      </c>
      <c r="CN38" s="537">
        <f t="shared" si="22"/>
        <v>24</v>
      </c>
      <c r="CO38" s="542">
        <f t="shared" si="23"/>
        <v>27</v>
      </c>
      <c r="CP38" s="550">
        <f t="shared" si="24"/>
        <v>418</v>
      </c>
    </row>
    <row r="39" spans="1:94" ht="69" customHeight="1" x14ac:dyDescent="0.45">
      <c r="A39" s="1425"/>
      <c r="B39" s="1034">
        <v>8</v>
      </c>
      <c r="C39" s="1054"/>
      <c r="D39" s="1208"/>
      <c r="E39" s="1045" t="s">
        <v>1323</v>
      </c>
      <c r="F39" s="1216" t="s">
        <v>1185</v>
      </c>
      <c r="G39" s="1047" t="s">
        <v>246</v>
      </c>
      <c r="H39" s="1224" t="s">
        <v>1185</v>
      </c>
      <c r="I39" s="1045" t="s">
        <v>246</v>
      </c>
      <c r="J39" s="1216" t="s">
        <v>1185</v>
      </c>
      <c r="K39" s="1042" t="s">
        <v>246</v>
      </c>
      <c r="L39" s="1208" t="s">
        <v>1185</v>
      </c>
      <c r="M39" s="734">
        <v>8</v>
      </c>
      <c r="N39" s="1435"/>
      <c r="O39" s="1461"/>
      <c r="P39" s="1058">
        <v>8</v>
      </c>
      <c r="Q39" s="1078" t="s">
        <v>712</v>
      </c>
      <c r="R39" s="1234" t="s">
        <v>843</v>
      </c>
      <c r="S39" s="662" t="s">
        <v>642</v>
      </c>
      <c r="T39" s="746">
        <v>204</v>
      </c>
      <c r="U39" s="700" t="s">
        <v>714</v>
      </c>
      <c r="V39" s="1249" t="s">
        <v>827</v>
      </c>
      <c r="W39" s="662" t="s">
        <v>638</v>
      </c>
      <c r="X39" s="1258">
        <v>203</v>
      </c>
      <c r="Y39" s="663" t="s">
        <v>713</v>
      </c>
      <c r="Z39" s="1234" t="s">
        <v>1375</v>
      </c>
      <c r="AA39" s="1081">
        <v>8</v>
      </c>
      <c r="AB39" s="1464"/>
      <c r="AC39" s="1467"/>
      <c r="AD39" s="1099">
        <v>8</v>
      </c>
      <c r="AE39" s="652" t="s">
        <v>650</v>
      </c>
      <c r="AF39" s="1270">
        <v>105</v>
      </c>
      <c r="AG39" s="1109" t="s">
        <v>702</v>
      </c>
      <c r="AH39" s="1280" t="s">
        <v>905</v>
      </c>
      <c r="AI39" s="1114" t="s">
        <v>632</v>
      </c>
      <c r="AJ39" s="1292">
        <v>207</v>
      </c>
      <c r="AK39" s="1109" t="s">
        <v>655</v>
      </c>
      <c r="AL39" s="1279" t="s">
        <v>566</v>
      </c>
      <c r="AM39" s="672">
        <v>8</v>
      </c>
      <c r="AN39" s="1470"/>
      <c r="AO39" s="1473"/>
      <c r="AP39" s="676">
        <v>8</v>
      </c>
      <c r="AQ39" s="633" t="s">
        <v>651</v>
      </c>
      <c r="AR39" s="1299">
        <v>202</v>
      </c>
      <c r="AS39" s="634"/>
      <c r="AT39" s="1310"/>
      <c r="AU39" s="636" t="s">
        <v>665</v>
      </c>
      <c r="AV39" s="1321">
        <v>206</v>
      </c>
      <c r="AW39" s="648" t="s">
        <v>646</v>
      </c>
      <c r="AX39" s="1310">
        <v>217</v>
      </c>
      <c r="AY39" s="633" t="s">
        <v>687</v>
      </c>
      <c r="AZ39" s="1299">
        <v>216</v>
      </c>
      <c r="BA39" s="676">
        <v>8</v>
      </c>
      <c r="BB39" s="1440"/>
      <c r="BC39" s="1443"/>
      <c r="BD39" s="679">
        <v>8</v>
      </c>
      <c r="BE39" s="1195"/>
      <c r="BF39" s="1348"/>
      <c r="BG39" s="1189"/>
      <c r="BH39" s="1355"/>
      <c r="BI39" s="1192" t="s">
        <v>1352</v>
      </c>
      <c r="BJ39" s="1366">
        <v>115</v>
      </c>
      <c r="BK39" s="1189" t="s">
        <v>1360</v>
      </c>
      <c r="BL39" s="1355">
        <v>114</v>
      </c>
      <c r="BM39" s="1186" t="s">
        <v>1355</v>
      </c>
      <c r="BN39" s="1371" t="s">
        <v>235</v>
      </c>
      <c r="BO39" s="1182">
        <v>8</v>
      </c>
      <c r="BP39" s="1447"/>
      <c r="BR39" s="541" t="str">
        <f t="shared" si="0"/>
        <v>0</v>
      </c>
      <c r="BS39" s="537">
        <f t="shared" si="1"/>
        <v>31</v>
      </c>
      <c r="BT39" s="537">
        <f t="shared" si="2"/>
        <v>33</v>
      </c>
      <c r="BU39" s="537">
        <f t="shared" si="3"/>
        <v>25</v>
      </c>
      <c r="BV39" s="542">
        <f t="shared" si="4"/>
        <v>26</v>
      </c>
      <c r="BW39" s="541">
        <f t="shared" si="5"/>
        <v>24</v>
      </c>
      <c r="BX39" s="537">
        <f t="shared" si="6"/>
        <v>33</v>
      </c>
      <c r="BY39" s="537">
        <f t="shared" si="7"/>
        <v>24</v>
      </c>
      <c r="BZ39" s="537">
        <f t="shared" si="8"/>
        <v>31</v>
      </c>
      <c r="CA39" s="542">
        <f t="shared" si="9"/>
        <v>29</v>
      </c>
      <c r="CB39" s="541">
        <f t="shared" si="10"/>
        <v>32</v>
      </c>
      <c r="CC39" s="537">
        <f t="shared" si="11"/>
        <v>34</v>
      </c>
      <c r="CD39" s="537">
        <f t="shared" si="12"/>
        <v>35</v>
      </c>
      <c r="CE39" s="542">
        <f t="shared" si="13"/>
        <v>24</v>
      </c>
      <c r="CF39" s="541">
        <f t="shared" si="14"/>
        <v>31</v>
      </c>
      <c r="CG39" s="537" t="str">
        <f t="shared" si="15"/>
        <v>0</v>
      </c>
      <c r="CH39" s="537">
        <f t="shared" si="16"/>
        <v>31</v>
      </c>
      <c r="CI39" s="537">
        <f t="shared" si="17"/>
        <v>33</v>
      </c>
      <c r="CJ39" s="542">
        <f t="shared" si="18"/>
        <v>29</v>
      </c>
      <c r="CK39" s="541" t="str">
        <f t="shared" si="19"/>
        <v>0</v>
      </c>
      <c r="CL39" s="537" t="str">
        <f t="shared" si="20"/>
        <v>0</v>
      </c>
      <c r="CM39" s="537">
        <f t="shared" si="21"/>
        <v>28</v>
      </c>
      <c r="CN39" s="537">
        <f t="shared" si="22"/>
        <v>24</v>
      </c>
      <c r="CO39" s="542">
        <f t="shared" si="23"/>
        <v>27</v>
      </c>
      <c r="CP39" s="550">
        <f t="shared" si="24"/>
        <v>584</v>
      </c>
    </row>
    <row r="40" spans="1:94" ht="163.19999999999999" x14ac:dyDescent="0.45">
      <c r="A40" s="1425"/>
      <c r="B40" s="1034">
        <v>9</v>
      </c>
      <c r="C40" s="1042" t="s">
        <v>1324</v>
      </c>
      <c r="D40" s="1208" t="s">
        <v>1185</v>
      </c>
      <c r="E40" s="1045" t="s">
        <v>1325</v>
      </c>
      <c r="F40" s="1216" t="s">
        <v>1185</v>
      </c>
      <c r="G40" s="1047" t="s">
        <v>1325</v>
      </c>
      <c r="H40" s="1224" t="s">
        <v>1185</v>
      </c>
      <c r="I40" s="1045" t="s">
        <v>1231</v>
      </c>
      <c r="J40" s="1216" t="s">
        <v>1185</v>
      </c>
      <c r="K40" s="1042" t="s">
        <v>1270</v>
      </c>
      <c r="L40" s="1208" t="s">
        <v>1185</v>
      </c>
      <c r="M40" s="734">
        <v>9</v>
      </c>
      <c r="N40" s="1435"/>
      <c r="O40" s="1461"/>
      <c r="P40" s="1058">
        <v>9</v>
      </c>
      <c r="Q40" s="664" t="s">
        <v>757</v>
      </c>
      <c r="R40" s="1234">
        <v>220</v>
      </c>
      <c r="S40" s="662" t="s">
        <v>618</v>
      </c>
      <c r="T40" s="746">
        <v>204</v>
      </c>
      <c r="U40" s="700" t="s">
        <v>714</v>
      </c>
      <c r="V40" s="1249" t="s">
        <v>827</v>
      </c>
      <c r="W40" s="662" t="s">
        <v>633</v>
      </c>
      <c r="X40" s="1258">
        <v>203</v>
      </c>
      <c r="Y40" s="663" t="s">
        <v>651</v>
      </c>
      <c r="Z40" s="1237">
        <v>208</v>
      </c>
      <c r="AA40" s="1081">
        <v>9</v>
      </c>
      <c r="AB40" s="1464"/>
      <c r="AC40" s="1467"/>
      <c r="AD40" s="1099">
        <v>9</v>
      </c>
      <c r="AE40" s="1105" t="s">
        <v>649</v>
      </c>
      <c r="AF40" s="1270">
        <v>105</v>
      </c>
      <c r="AG40" s="758" t="s">
        <v>719</v>
      </c>
      <c r="AH40" s="1279">
        <v>205</v>
      </c>
      <c r="AI40" s="1114" t="s">
        <v>702</v>
      </c>
      <c r="AJ40" s="1292" t="s">
        <v>858</v>
      </c>
      <c r="AK40" s="653" t="s">
        <v>720</v>
      </c>
      <c r="AL40" s="1279" t="s">
        <v>876</v>
      </c>
      <c r="AM40" s="672">
        <v>9</v>
      </c>
      <c r="AN40" s="1470"/>
      <c r="AO40" s="1473"/>
      <c r="AP40" s="676">
        <v>9</v>
      </c>
      <c r="AQ40" s="633" t="s">
        <v>670</v>
      </c>
      <c r="AR40" s="1299" t="s">
        <v>882</v>
      </c>
      <c r="AS40" s="1168" t="s">
        <v>1344</v>
      </c>
      <c r="AT40" s="1313" t="s">
        <v>1185</v>
      </c>
      <c r="AU40" s="636" t="s">
        <v>665</v>
      </c>
      <c r="AV40" s="1321">
        <v>206</v>
      </c>
      <c r="AW40" s="634" t="s">
        <v>645</v>
      </c>
      <c r="AX40" s="1310">
        <v>218</v>
      </c>
      <c r="AY40" s="646" t="s">
        <v>646</v>
      </c>
      <c r="AZ40" s="1299">
        <v>216</v>
      </c>
      <c r="BA40" s="676">
        <v>9</v>
      </c>
      <c r="BB40" s="1440"/>
      <c r="BC40" s="1443"/>
      <c r="BD40" s="679">
        <v>9</v>
      </c>
      <c r="BE40" s="1186" t="s">
        <v>1361</v>
      </c>
      <c r="BF40" s="1348" t="s">
        <v>1185</v>
      </c>
      <c r="BG40" s="1189" t="s">
        <v>1362</v>
      </c>
      <c r="BH40" s="1355" t="s">
        <v>1185</v>
      </c>
      <c r="BI40" s="1192" t="s">
        <v>1362</v>
      </c>
      <c r="BJ40" s="1366" t="s">
        <v>1185</v>
      </c>
      <c r="BK40" s="1194" t="s">
        <v>1362</v>
      </c>
      <c r="BL40" s="1355" t="s">
        <v>1185</v>
      </c>
      <c r="BM40" s="1195"/>
      <c r="BN40" s="1371"/>
      <c r="BO40" s="1182">
        <v>9</v>
      </c>
      <c r="BP40" s="1448"/>
      <c r="BR40" s="541">
        <f t="shared" si="0"/>
        <v>31</v>
      </c>
      <c r="BS40" s="537">
        <f t="shared" si="1"/>
        <v>31</v>
      </c>
      <c r="BT40" s="537">
        <f t="shared" si="2"/>
        <v>33</v>
      </c>
      <c r="BU40" s="537">
        <f t="shared" si="3"/>
        <v>25</v>
      </c>
      <c r="BV40" s="542">
        <f t="shared" si="4"/>
        <v>26</v>
      </c>
      <c r="BW40" s="541">
        <f t="shared" si="5"/>
        <v>24</v>
      </c>
      <c r="BX40" s="537">
        <f t="shared" si="6"/>
        <v>33</v>
      </c>
      <c r="BY40" s="537">
        <f t="shared" si="7"/>
        <v>24</v>
      </c>
      <c r="BZ40" s="537">
        <f t="shared" si="8"/>
        <v>31</v>
      </c>
      <c r="CA40" s="542">
        <f t="shared" si="9"/>
        <v>29</v>
      </c>
      <c r="CB40" s="541">
        <f t="shared" si="10"/>
        <v>32</v>
      </c>
      <c r="CC40" s="537">
        <f t="shared" si="11"/>
        <v>34</v>
      </c>
      <c r="CD40" s="537">
        <f t="shared" si="12"/>
        <v>35</v>
      </c>
      <c r="CE40" s="542">
        <f t="shared" si="13"/>
        <v>24</v>
      </c>
      <c r="CF40" s="541">
        <f t="shared" si="14"/>
        <v>31</v>
      </c>
      <c r="CG40" s="537">
        <f t="shared" si="15"/>
        <v>32</v>
      </c>
      <c r="CH40" s="537">
        <f t="shared" si="16"/>
        <v>31</v>
      </c>
      <c r="CI40" s="537">
        <f t="shared" si="17"/>
        <v>33</v>
      </c>
      <c r="CJ40" s="542">
        <f t="shared" si="18"/>
        <v>29</v>
      </c>
      <c r="CK40" s="541">
        <f t="shared" si="19"/>
        <v>31</v>
      </c>
      <c r="CL40" s="537">
        <f t="shared" si="20"/>
        <v>27</v>
      </c>
      <c r="CM40" s="537">
        <f t="shared" si="21"/>
        <v>28</v>
      </c>
      <c r="CN40" s="537">
        <f t="shared" si="22"/>
        <v>24</v>
      </c>
      <c r="CO40" s="542" t="str">
        <f t="shared" si="23"/>
        <v>0</v>
      </c>
      <c r="CP40" s="550">
        <f t="shared" si="24"/>
        <v>678</v>
      </c>
    </row>
    <row r="41" spans="1:94" ht="108" customHeight="1" x14ac:dyDescent="0.45">
      <c r="A41" s="1425"/>
      <c r="B41" s="1034">
        <v>10</v>
      </c>
      <c r="C41" s="1050"/>
      <c r="D41" s="1208"/>
      <c r="E41" s="1055"/>
      <c r="F41" s="1216"/>
      <c r="G41" s="1047" t="s">
        <v>1315</v>
      </c>
      <c r="H41" s="1224" t="s">
        <v>1185</v>
      </c>
      <c r="I41" s="1045" t="s">
        <v>1326</v>
      </c>
      <c r="J41" s="1216" t="s">
        <v>1185</v>
      </c>
      <c r="K41" s="1042" t="s">
        <v>1326</v>
      </c>
      <c r="L41" s="1208" t="s">
        <v>1185</v>
      </c>
      <c r="M41" s="734">
        <v>10</v>
      </c>
      <c r="N41" s="1435"/>
      <c r="O41" s="1461"/>
      <c r="P41" s="1058">
        <v>10</v>
      </c>
      <c r="Q41" s="663" t="s">
        <v>714</v>
      </c>
      <c r="R41" s="1234" t="s">
        <v>827</v>
      </c>
      <c r="S41" s="662" t="s">
        <v>618</v>
      </c>
      <c r="T41" s="746">
        <v>204</v>
      </c>
      <c r="U41" s="691" t="s">
        <v>665</v>
      </c>
      <c r="V41" s="1249">
        <v>201</v>
      </c>
      <c r="W41" s="662" t="s">
        <v>633</v>
      </c>
      <c r="X41" s="1258">
        <v>203</v>
      </c>
      <c r="Y41" s="663" t="s">
        <v>698</v>
      </c>
      <c r="Z41" s="1237">
        <v>208</v>
      </c>
      <c r="AA41" s="1081">
        <v>10</v>
      </c>
      <c r="AB41" s="1464"/>
      <c r="AC41" s="1467"/>
      <c r="AD41" s="1099">
        <v>10</v>
      </c>
      <c r="AE41" s="1105" t="s">
        <v>720</v>
      </c>
      <c r="AF41" s="1271" t="s">
        <v>1179</v>
      </c>
      <c r="AG41" s="1109" t="s">
        <v>653</v>
      </c>
      <c r="AH41" s="1279">
        <v>205</v>
      </c>
      <c r="AI41" s="655" t="s">
        <v>704</v>
      </c>
      <c r="AJ41" s="1291">
        <v>207</v>
      </c>
      <c r="AK41" s="1109" t="s">
        <v>651</v>
      </c>
      <c r="AL41" s="1279" t="s">
        <v>566</v>
      </c>
      <c r="AM41" s="672">
        <v>10</v>
      </c>
      <c r="AN41" s="1470"/>
      <c r="AO41" s="1473"/>
      <c r="AP41" s="676">
        <v>10</v>
      </c>
      <c r="AQ41" s="646" t="s">
        <v>646</v>
      </c>
      <c r="AR41" s="1299">
        <v>202</v>
      </c>
      <c r="AS41" s="634"/>
      <c r="AT41" s="1310"/>
      <c r="AU41" s="636" t="s">
        <v>798</v>
      </c>
      <c r="AV41" s="1321" t="s">
        <v>835</v>
      </c>
      <c r="AW41" s="648" t="s">
        <v>754</v>
      </c>
      <c r="AX41" s="1310">
        <v>217</v>
      </c>
      <c r="AY41" s="633" t="s">
        <v>645</v>
      </c>
      <c r="AZ41" s="1299">
        <v>218</v>
      </c>
      <c r="BA41" s="676">
        <v>10</v>
      </c>
      <c r="BB41" s="1440"/>
      <c r="BC41" s="1443"/>
      <c r="BD41" s="679">
        <v>10</v>
      </c>
      <c r="BE41" s="1186" t="s">
        <v>1356</v>
      </c>
      <c r="BF41" s="1348" t="s">
        <v>1185</v>
      </c>
      <c r="BG41" s="1189" t="s">
        <v>1343</v>
      </c>
      <c r="BH41" s="1355" t="s">
        <v>1185</v>
      </c>
      <c r="BI41" s="1192" t="s">
        <v>1363</v>
      </c>
      <c r="BJ41" s="1366" t="s">
        <v>1185</v>
      </c>
      <c r="BK41" s="1189" t="s">
        <v>1363</v>
      </c>
      <c r="BL41" s="1355" t="s">
        <v>1185</v>
      </c>
      <c r="BM41" s="1186" t="s">
        <v>1363</v>
      </c>
      <c r="BN41" s="1371" t="s">
        <v>1185</v>
      </c>
      <c r="BO41" s="1182">
        <v>10</v>
      </c>
      <c r="BP41" s="1448"/>
      <c r="BR41" s="541" t="str">
        <f t="shared" si="0"/>
        <v>0</v>
      </c>
      <c r="BS41" s="537" t="str">
        <f t="shared" si="1"/>
        <v>0</v>
      </c>
      <c r="BT41" s="537">
        <f t="shared" si="2"/>
        <v>33</v>
      </c>
      <c r="BU41" s="537">
        <f t="shared" si="3"/>
        <v>25</v>
      </c>
      <c r="BV41" s="542">
        <f t="shared" si="4"/>
        <v>26</v>
      </c>
      <c r="BW41" s="541">
        <f t="shared" si="5"/>
        <v>24</v>
      </c>
      <c r="BX41" s="537">
        <f t="shared" si="6"/>
        <v>33</v>
      </c>
      <c r="BY41" s="537">
        <f t="shared" si="7"/>
        <v>24</v>
      </c>
      <c r="BZ41" s="537">
        <f t="shared" si="8"/>
        <v>31</v>
      </c>
      <c r="CA41" s="542">
        <f t="shared" si="9"/>
        <v>29</v>
      </c>
      <c r="CB41" s="541">
        <f t="shared" si="10"/>
        <v>32</v>
      </c>
      <c r="CC41" s="537">
        <f t="shared" si="11"/>
        <v>34</v>
      </c>
      <c r="CD41" s="537">
        <f t="shared" si="12"/>
        <v>35</v>
      </c>
      <c r="CE41" s="542">
        <f t="shared" si="13"/>
        <v>24</v>
      </c>
      <c r="CF41" s="541">
        <f t="shared" si="14"/>
        <v>31</v>
      </c>
      <c r="CG41" s="537" t="str">
        <f t="shared" si="15"/>
        <v>0</v>
      </c>
      <c r="CH41" s="537">
        <f t="shared" si="16"/>
        <v>31</v>
      </c>
      <c r="CI41" s="537">
        <f t="shared" si="17"/>
        <v>33</v>
      </c>
      <c r="CJ41" s="542">
        <f t="shared" si="18"/>
        <v>29</v>
      </c>
      <c r="CK41" s="541">
        <f t="shared" si="19"/>
        <v>31</v>
      </c>
      <c r="CL41" s="537">
        <f t="shared" si="20"/>
        <v>27</v>
      </c>
      <c r="CM41" s="537">
        <f t="shared" si="21"/>
        <v>28</v>
      </c>
      <c r="CN41" s="537">
        <f t="shared" si="22"/>
        <v>24</v>
      </c>
      <c r="CO41" s="542">
        <f t="shared" si="23"/>
        <v>27</v>
      </c>
      <c r="CP41" s="550">
        <f t="shared" si="24"/>
        <v>611</v>
      </c>
    </row>
    <row r="42" spans="1:94" ht="96" x14ac:dyDescent="0.45">
      <c r="A42" s="1425"/>
      <c r="B42" s="1034">
        <v>11</v>
      </c>
      <c r="C42" s="1050"/>
      <c r="D42" s="1208"/>
      <c r="E42" s="1048"/>
      <c r="F42" s="1216"/>
      <c r="G42" s="1047" t="s">
        <v>1322</v>
      </c>
      <c r="H42" s="1224" t="s">
        <v>1185</v>
      </c>
      <c r="I42" s="1045" t="s">
        <v>1327</v>
      </c>
      <c r="J42" s="1216" t="s">
        <v>1185</v>
      </c>
      <c r="K42" s="1053"/>
      <c r="L42" s="1208"/>
      <c r="M42" s="734">
        <v>11</v>
      </c>
      <c r="N42" s="1435"/>
      <c r="O42" s="1461"/>
      <c r="P42" s="1058">
        <v>11</v>
      </c>
      <c r="Q42" s="663" t="s">
        <v>714</v>
      </c>
      <c r="R42" s="1234" t="s">
        <v>827</v>
      </c>
      <c r="S42" s="662" t="s">
        <v>662</v>
      </c>
      <c r="T42" s="746" t="s">
        <v>848</v>
      </c>
      <c r="U42" s="691" t="s">
        <v>624</v>
      </c>
      <c r="V42" s="1249">
        <v>201</v>
      </c>
      <c r="W42" s="662" t="s">
        <v>698</v>
      </c>
      <c r="X42" s="1258">
        <v>203</v>
      </c>
      <c r="Y42" s="663" t="s">
        <v>764</v>
      </c>
      <c r="Z42" s="1234" t="s">
        <v>850</v>
      </c>
      <c r="AA42" s="1081">
        <v>11</v>
      </c>
      <c r="AB42" s="1464"/>
      <c r="AC42" s="1467"/>
      <c r="AD42" s="1099">
        <v>11</v>
      </c>
      <c r="AE42" s="652" t="s">
        <v>679</v>
      </c>
      <c r="AF42" s="1271">
        <v>105</v>
      </c>
      <c r="AG42" s="1109" t="s">
        <v>653</v>
      </c>
      <c r="AH42" s="1279">
        <v>205</v>
      </c>
      <c r="AI42" s="655" t="s">
        <v>710</v>
      </c>
      <c r="AJ42" s="1291">
        <v>207</v>
      </c>
      <c r="AK42" s="653" t="s">
        <v>721</v>
      </c>
      <c r="AL42" s="1279" t="s">
        <v>876</v>
      </c>
      <c r="AM42" s="672">
        <v>11</v>
      </c>
      <c r="AN42" s="1470"/>
      <c r="AO42" s="1473"/>
      <c r="AP42" s="1130">
        <v>11</v>
      </c>
      <c r="AQ42" s="633" t="s">
        <v>649</v>
      </c>
      <c r="AR42" s="1299">
        <v>202</v>
      </c>
      <c r="AS42" s="634"/>
      <c r="AT42" s="1310"/>
      <c r="AU42" s="636" t="s">
        <v>645</v>
      </c>
      <c r="AV42" s="1321">
        <v>218</v>
      </c>
      <c r="AW42" s="634" t="s">
        <v>701</v>
      </c>
      <c r="AX42" s="1310">
        <v>213</v>
      </c>
      <c r="AY42" s="633" t="s">
        <v>706</v>
      </c>
      <c r="AZ42" s="1299">
        <v>216</v>
      </c>
      <c r="BA42" s="1134">
        <v>11</v>
      </c>
      <c r="BB42" s="1440"/>
      <c r="BC42" s="1443"/>
      <c r="BD42" s="1178">
        <v>11</v>
      </c>
      <c r="BE42" s="1195"/>
      <c r="BF42" s="1348"/>
      <c r="BG42" s="1188"/>
      <c r="BH42" s="1355"/>
      <c r="BI42" s="1191"/>
      <c r="BJ42" s="1366"/>
      <c r="BK42" s="1189" t="s">
        <v>270</v>
      </c>
      <c r="BL42" s="1355" t="s">
        <v>1185</v>
      </c>
      <c r="BM42" s="1186"/>
      <c r="BN42" s="1371"/>
      <c r="BO42" s="1183">
        <v>11</v>
      </c>
      <c r="BP42" s="1448"/>
      <c r="BQ42" s="577"/>
      <c r="BR42" s="541" t="str">
        <f t="shared" si="0"/>
        <v>0</v>
      </c>
      <c r="BS42" s="537" t="str">
        <f t="shared" si="1"/>
        <v>0</v>
      </c>
      <c r="BT42" s="537">
        <f t="shared" si="2"/>
        <v>33</v>
      </c>
      <c r="BU42" s="537">
        <f t="shared" si="3"/>
        <v>25</v>
      </c>
      <c r="BV42" s="542" t="str">
        <f t="shared" si="4"/>
        <v>0</v>
      </c>
      <c r="BW42" s="541">
        <f t="shared" si="5"/>
        <v>24</v>
      </c>
      <c r="BX42" s="537">
        <f t="shared" si="6"/>
        <v>33</v>
      </c>
      <c r="BY42" s="537">
        <f t="shared" si="7"/>
        <v>24</v>
      </c>
      <c r="BZ42" s="537">
        <f t="shared" si="8"/>
        <v>31</v>
      </c>
      <c r="CA42" s="542">
        <f t="shared" si="9"/>
        <v>29</v>
      </c>
      <c r="CB42" s="541">
        <f t="shared" si="10"/>
        <v>32</v>
      </c>
      <c r="CC42" s="537">
        <f t="shared" si="11"/>
        <v>34</v>
      </c>
      <c r="CD42" s="537">
        <f t="shared" si="12"/>
        <v>35</v>
      </c>
      <c r="CE42" s="542">
        <f t="shared" si="13"/>
        <v>24</v>
      </c>
      <c r="CF42" s="541">
        <f t="shared" si="14"/>
        <v>31</v>
      </c>
      <c r="CG42" s="537" t="str">
        <f t="shared" si="15"/>
        <v>0</v>
      </c>
      <c r="CH42" s="537">
        <f t="shared" si="16"/>
        <v>31</v>
      </c>
      <c r="CI42" s="537">
        <f t="shared" si="17"/>
        <v>33</v>
      </c>
      <c r="CJ42" s="542">
        <f t="shared" si="18"/>
        <v>29</v>
      </c>
      <c r="CK42" s="541" t="str">
        <f t="shared" si="19"/>
        <v>0</v>
      </c>
      <c r="CL42" s="537" t="str">
        <f t="shared" si="20"/>
        <v>0</v>
      </c>
      <c r="CM42" s="537" t="str">
        <f t="shared" si="21"/>
        <v>0</v>
      </c>
      <c r="CN42" s="537">
        <f t="shared" si="22"/>
        <v>24</v>
      </c>
      <c r="CO42" s="542" t="str">
        <f t="shared" si="23"/>
        <v>0</v>
      </c>
      <c r="CP42" s="550">
        <f t="shared" si="24"/>
        <v>472</v>
      </c>
    </row>
    <row r="43" spans="1:94" ht="81.599999999999994" x14ac:dyDescent="0.5">
      <c r="A43" s="1425"/>
      <c r="B43" s="1035">
        <v>12</v>
      </c>
      <c r="C43" s="1042" t="s">
        <v>1326</v>
      </c>
      <c r="D43" s="1208" t="s">
        <v>1185</v>
      </c>
      <c r="E43" s="1045" t="s">
        <v>1326</v>
      </c>
      <c r="F43" s="1216" t="s">
        <v>1185</v>
      </c>
      <c r="G43" s="1047" t="s">
        <v>1326</v>
      </c>
      <c r="H43" s="1224" t="s">
        <v>1185</v>
      </c>
      <c r="I43" s="1048"/>
      <c r="J43" s="1216"/>
      <c r="K43" s="1053"/>
      <c r="L43" s="1208"/>
      <c r="M43" s="736">
        <v>12</v>
      </c>
      <c r="N43" s="1435"/>
      <c r="O43" s="1461"/>
      <c r="P43" s="1058">
        <v>12</v>
      </c>
      <c r="Q43" s="664" t="s">
        <v>715</v>
      </c>
      <c r="R43" s="1234">
        <v>220</v>
      </c>
      <c r="S43" s="662" t="s">
        <v>660</v>
      </c>
      <c r="T43" s="746">
        <v>204</v>
      </c>
      <c r="U43" s="691" t="s">
        <v>668</v>
      </c>
      <c r="V43" s="1249" t="s">
        <v>89</v>
      </c>
      <c r="W43" s="662" t="s">
        <v>656</v>
      </c>
      <c r="X43" s="1258">
        <v>203</v>
      </c>
      <c r="Y43" s="663" t="s">
        <v>714</v>
      </c>
      <c r="Z43" s="1265" t="s">
        <v>822</v>
      </c>
      <c r="AA43" s="1081">
        <v>12</v>
      </c>
      <c r="AB43" s="1464"/>
      <c r="AC43" s="1467"/>
      <c r="AD43" s="1099">
        <v>12</v>
      </c>
      <c r="AE43" s="652" t="s">
        <v>723</v>
      </c>
      <c r="AF43" s="1271" t="s">
        <v>880</v>
      </c>
      <c r="AG43" s="1109" t="s">
        <v>652</v>
      </c>
      <c r="AH43" s="1279">
        <v>205</v>
      </c>
      <c r="AI43" s="655" t="s">
        <v>677</v>
      </c>
      <c r="AJ43" s="1291" t="s">
        <v>89</v>
      </c>
      <c r="AK43" s="1109" t="s">
        <v>651</v>
      </c>
      <c r="AL43" s="1279" t="s">
        <v>566</v>
      </c>
      <c r="AM43" s="672">
        <v>12</v>
      </c>
      <c r="AN43" s="1470"/>
      <c r="AO43" s="1473"/>
      <c r="AP43" s="1175">
        <v>12</v>
      </c>
      <c r="AQ43" s="633" t="s">
        <v>672</v>
      </c>
      <c r="AR43" s="1299" t="s">
        <v>89</v>
      </c>
      <c r="AS43" s="634"/>
      <c r="AT43" s="1310"/>
      <c r="AU43" s="647" t="s">
        <v>646</v>
      </c>
      <c r="AV43" s="1321">
        <v>206</v>
      </c>
      <c r="AW43" s="634" t="s">
        <v>755</v>
      </c>
      <c r="AX43" s="1310">
        <v>217</v>
      </c>
      <c r="AY43" s="633" t="s">
        <v>701</v>
      </c>
      <c r="AZ43" s="1299">
        <v>213</v>
      </c>
      <c r="BA43" s="1176">
        <v>12</v>
      </c>
      <c r="BB43" s="1440"/>
      <c r="BC43" s="1443"/>
      <c r="BD43" s="1201">
        <v>12</v>
      </c>
      <c r="BE43" s="1195"/>
      <c r="BF43" s="1348"/>
      <c r="BG43" s="1188"/>
      <c r="BH43" s="1355"/>
      <c r="BI43" s="1191"/>
      <c r="BJ43" s="1366"/>
      <c r="BK43" s="1189"/>
      <c r="BL43" s="1355"/>
      <c r="BM43" s="1186" t="s">
        <v>1356</v>
      </c>
      <c r="BN43" s="1371" t="s">
        <v>1185</v>
      </c>
      <c r="BO43" s="1183">
        <v>12</v>
      </c>
      <c r="BP43" s="1448"/>
      <c r="BQ43" s="577"/>
      <c r="BR43" s="541">
        <f t="shared" si="0"/>
        <v>31</v>
      </c>
      <c r="BS43" s="537">
        <f t="shared" si="1"/>
        <v>31</v>
      </c>
      <c r="BT43" s="537">
        <f t="shared" si="2"/>
        <v>33</v>
      </c>
      <c r="BU43" s="537" t="str">
        <f t="shared" si="3"/>
        <v>0</v>
      </c>
      <c r="BV43" s="542" t="str">
        <f t="shared" si="4"/>
        <v>0</v>
      </c>
      <c r="BW43" s="541">
        <f t="shared" si="5"/>
        <v>24</v>
      </c>
      <c r="BX43" s="537">
        <f t="shared" si="6"/>
        <v>33</v>
      </c>
      <c r="BY43" s="537">
        <f t="shared" si="7"/>
        <v>24</v>
      </c>
      <c r="BZ43" s="537">
        <f t="shared" si="8"/>
        <v>31</v>
      </c>
      <c r="CA43" s="542">
        <f t="shared" si="9"/>
        <v>29</v>
      </c>
      <c r="CB43" s="541">
        <f t="shared" si="10"/>
        <v>32</v>
      </c>
      <c r="CC43" s="537">
        <f t="shared" si="11"/>
        <v>34</v>
      </c>
      <c r="CD43" s="537">
        <f t="shared" si="12"/>
        <v>35</v>
      </c>
      <c r="CE43" s="542">
        <f t="shared" si="13"/>
        <v>24</v>
      </c>
      <c r="CF43" s="541">
        <f t="shared" si="14"/>
        <v>31</v>
      </c>
      <c r="CG43" s="537" t="str">
        <f t="shared" si="15"/>
        <v>0</v>
      </c>
      <c r="CH43" s="537">
        <f t="shared" si="16"/>
        <v>31</v>
      </c>
      <c r="CI43" s="537">
        <f t="shared" si="17"/>
        <v>33</v>
      </c>
      <c r="CJ43" s="542">
        <f t="shared" si="18"/>
        <v>29</v>
      </c>
      <c r="CK43" s="541" t="str">
        <f t="shared" si="19"/>
        <v>0</v>
      </c>
      <c r="CL43" s="537" t="str">
        <f t="shared" si="20"/>
        <v>0</v>
      </c>
      <c r="CM43" s="537" t="str">
        <f t="shared" si="21"/>
        <v>0</v>
      </c>
      <c r="CN43" s="537" t="str">
        <f t="shared" si="22"/>
        <v>0</v>
      </c>
      <c r="CO43" s="542">
        <f t="shared" si="23"/>
        <v>27</v>
      </c>
      <c r="CP43" s="550">
        <f t="shared" si="24"/>
        <v>512</v>
      </c>
    </row>
    <row r="44" spans="1:94" ht="96" x14ac:dyDescent="0.5">
      <c r="A44" s="1425"/>
      <c r="B44" s="1035">
        <v>13</v>
      </c>
      <c r="C44" s="1042"/>
      <c r="D44" s="1208"/>
      <c r="E44" s="1045"/>
      <c r="F44" s="1216"/>
      <c r="G44" s="1047"/>
      <c r="H44" s="1224"/>
      <c r="I44" s="1048"/>
      <c r="J44" s="1216"/>
      <c r="K44" s="1053"/>
      <c r="L44" s="1208"/>
      <c r="M44" s="736">
        <v>13</v>
      </c>
      <c r="N44" s="1435"/>
      <c r="O44" s="1461"/>
      <c r="P44" s="1059">
        <v>13</v>
      </c>
      <c r="Q44" s="663" t="s">
        <v>668</v>
      </c>
      <c r="R44" s="1234" t="s">
        <v>89</v>
      </c>
      <c r="S44" s="662" t="s">
        <v>698</v>
      </c>
      <c r="T44" s="746">
        <v>204</v>
      </c>
      <c r="U44" s="691" t="s">
        <v>625</v>
      </c>
      <c r="V44" s="1249">
        <v>201</v>
      </c>
      <c r="W44" s="746" t="s">
        <v>717</v>
      </c>
      <c r="X44" s="1258">
        <v>203</v>
      </c>
      <c r="Y44" s="663" t="s">
        <v>714</v>
      </c>
      <c r="Z44" s="1265" t="s">
        <v>822</v>
      </c>
      <c r="AA44" s="1082">
        <v>13</v>
      </c>
      <c r="AB44" s="1464"/>
      <c r="AC44" s="1467"/>
      <c r="AD44" s="1100">
        <v>13</v>
      </c>
      <c r="AE44" s="652" t="s">
        <v>651</v>
      </c>
      <c r="AF44" s="1271">
        <v>105</v>
      </c>
      <c r="AG44" s="653"/>
      <c r="AH44" s="1279"/>
      <c r="AI44" s="655" t="s">
        <v>756</v>
      </c>
      <c r="AJ44" s="1291">
        <v>207</v>
      </c>
      <c r="AK44" s="653" t="s">
        <v>677</v>
      </c>
      <c r="AL44" s="1279" t="s">
        <v>89</v>
      </c>
      <c r="AM44" s="673">
        <v>13</v>
      </c>
      <c r="AN44" s="1470"/>
      <c r="AO44" s="1473"/>
      <c r="AP44" s="1025">
        <v>13</v>
      </c>
      <c r="AQ44" s="633" t="s">
        <v>701</v>
      </c>
      <c r="AR44" s="1299">
        <v>213</v>
      </c>
      <c r="AS44" s="634"/>
      <c r="AT44" s="1310"/>
      <c r="AU44" s="636" t="s">
        <v>672</v>
      </c>
      <c r="AV44" s="1321" t="s">
        <v>89</v>
      </c>
      <c r="AW44" s="634" t="s">
        <v>673</v>
      </c>
      <c r="AX44" s="1310" t="s">
        <v>883</v>
      </c>
      <c r="AY44" s="633"/>
      <c r="AZ44" s="1299"/>
      <c r="BA44" s="1025">
        <v>13</v>
      </c>
      <c r="BB44" s="1440"/>
      <c r="BC44" s="1443"/>
      <c r="BD44" s="1026">
        <v>13</v>
      </c>
      <c r="BE44" s="134"/>
      <c r="BF44" s="1346"/>
      <c r="BG44" s="67"/>
      <c r="BH44" s="1353"/>
      <c r="BI44" s="66"/>
      <c r="BJ44" s="1365"/>
      <c r="BK44" s="67"/>
      <c r="BL44" s="1353"/>
      <c r="BM44" s="134"/>
      <c r="BN44" s="1346"/>
      <c r="BO44" s="1183">
        <v>13</v>
      </c>
      <c r="BP44" s="1448"/>
      <c r="BQ44" s="577"/>
      <c r="BR44" s="1022"/>
      <c r="BS44" s="1023"/>
      <c r="BT44" s="1023"/>
      <c r="BU44" s="1023"/>
      <c r="BV44" s="1024"/>
      <c r="BW44" s="1022"/>
      <c r="BX44" s="1023"/>
      <c r="BY44" s="1023"/>
      <c r="BZ44" s="1023"/>
      <c r="CA44" s="1024"/>
      <c r="CB44" s="1022"/>
      <c r="CC44" s="1023"/>
      <c r="CD44" s="1023"/>
      <c r="CE44" s="1024"/>
      <c r="CF44" s="1022"/>
      <c r="CG44" s="1023"/>
      <c r="CH44" s="1023"/>
      <c r="CI44" s="1023"/>
      <c r="CJ44" s="1024"/>
      <c r="CK44" s="1022"/>
      <c r="CL44" s="1023"/>
      <c r="CM44" s="1023"/>
      <c r="CN44" s="1023"/>
      <c r="CO44" s="1024"/>
      <c r="CP44" s="550"/>
    </row>
    <row r="45" spans="1:94" s="576" customFormat="1" ht="84.6" customHeight="1" thickBot="1" x14ac:dyDescent="0.55000000000000004">
      <c r="A45" s="1426"/>
      <c r="B45" s="1036">
        <v>14</v>
      </c>
      <c r="C45" s="181"/>
      <c r="D45" s="1209"/>
      <c r="E45" s="184"/>
      <c r="F45" s="1220"/>
      <c r="G45" s="183"/>
      <c r="H45" s="1225"/>
      <c r="I45" s="184"/>
      <c r="J45" s="1220"/>
      <c r="K45" s="224"/>
      <c r="L45" s="1209"/>
      <c r="M45" s="1037">
        <v>14</v>
      </c>
      <c r="N45" s="1436"/>
      <c r="O45" s="1462"/>
      <c r="P45" s="1060">
        <v>14</v>
      </c>
      <c r="Q45" s="660"/>
      <c r="R45" s="1235"/>
      <c r="S45" s="661"/>
      <c r="T45" s="728"/>
      <c r="U45" s="665"/>
      <c r="V45" s="1250"/>
      <c r="W45" s="728"/>
      <c r="X45" s="1259"/>
      <c r="Y45" s="660"/>
      <c r="Z45" s="1266"/>
      <c r="AA45" s="1083">
        <v>14</v>
      </c>
      <c r="AB45" s="1465"/>
      <c r="AC45" s="1468"/>
      <c r="AD45" s="1101">
        <v>14</v>
      </c>
      <c r="AE45" s="1120"/>
      <c r="AF45" s="1272"/>
      <c r="AG45" s="654"/>
      <c r="AH45" s="1286"/>
      <c r="AI45" s="656"/>
      <c r="AJ45" s="1293"/>
      <c r="AK45" s="654"/>
      <c r="AL45" s="1286"/>
      <c r="AM45" s="674">
        <v>14</v>
      </c>
      <c r="AN45" s="1471"/>
      <c r="AO45" s="1474"/>
      <c r="AP45" s="677">
        <v>14</v>
      </c>
      <c r="AQ45" s="643"/>
      <c r="AR45" s="1304"/>
      <c r="AS45" s="644"/>
      <c r="AT45" s="1314"/>
      <c r="AU45" s="645"/>
      <c r="AV45" s="1324"/>
      <c r="AW45" s="1172" t="s">
        <v>292</v>
      </c>
      <c r="AX45" s="1312">
        <v>220</v>
      </c>
      <c r="AY45" s="643"/>
      <c r="AZ45" s="1304"/>
      <c r="BA45" s="677">
        <v>14</v>
      </c>
      <c r="BB45" s="1441"/>
      <c r="BC45" s="1475"/>
      <c r="BD45" s="680">
        <v>14</v>
      </c>
      <c r="BE45" s="193"/>
      <c r="BF45" s="1349"/>
      <c r="BG45" s="178"/>
      <c r="BH45" s="1357"/>
      <c r="BI45" s="179"/>
      <c r="BJ45" s="1367"/>
      <c r="BK45" s="178"/>
      <c r="BL45" s="1357"/>
      <c r="BM45" s="193"/>
      <c r="BN45" s="1349"/>
      <c r="BO45" s="1184">
        <v>14</v>
      </c>
      <c r="BP45" s="1449"/>
      <c r="BQ45" s="577"/>
      <c r="BR45" s="543" t="str">
        <f t="shared" si="0"/>
        <v>0</v>
      </c>
      <c r="BS45" s="544" t="str">
        <f t="shared" si="1"/>
        <v>0</v>
      </c>
      <c r="BT45" s="544" t="str">
        <f t="shared" si="2"/>
        <v>0</v>
      </c>
      <c r="BU45" s="544" t="str">
        <f t="shared" si="3"/>
        <v>0</v>
      </c>
      <c r="BV45" s="545" t="str">
        <f t="shared" si="4"/>
        <v>0</v>
      </c>
      <c r="BW45" s="543" t="str">
        <f t="shared" si="5"/>
        <v>0</v>
      </c>
      <c r="BX45" s="544" t="str">
        <f t="shared" si="6"/>
        <v>0</v>
      </c>
      <c r="BY45" s="544" t="str">
        <f t="shared" si="7"/>
        <v>0</v>
      </c>
      <c r="BZ45" s="544" t="str">
        <f t="shared" si="8"/>
        <v>0</v>
      </c>
      <c r="CA45" s="545" t="str">
        <f t="shared" si="9"/>
        <v>0</v>
      </c>
      <c r="CB45" s="543" t="str">
        <f t="shared" si="10"/>
        <v>0</v>
      </c>
      <c r="CC45" s="544" t="str">
        <f t="shared" si="11"/>
        <v>0</v>
      </c>
      <c r="CD45" s="544" t="str">
        <f t="shared" si="12"/>
        <v>0</v>
      </c>
      <c r="CE45" s="545" t="str">
        <f t="shared" si="13"/>
        <v>0</v>
      </c>
      <c r="CF45" s="543" t="str">
        <f t="shared" si="14"/>
        <v>0</v>
      </c>
      <c r="CG45" s="544" t="str">
        <f t="shared" si="15"/>
        <v>0</v>
      </c>
      <c r="CH45" s="544" t="str">
        <f t="shared" si="16"/>
        <v>0</v>
      </c>
      <c r="CI45" s="544">
        <f t="shared" si="17"/>
        <v>33</v>
      </c>
      <c r="CJ45" s="545" t="str">
        <f t="shared" si="18"/>
        <v>0</v>
      </c>
      <c r="CK45" s="543" t="str">
        <f t="shared" si="19"/>
        <v>0</v>
      </c>
      <c r="CL45" s="544" t="str">
        <f t="shared" si="20"/>
        <v>0</v>
      </c>
      <c r="CM45" s="544" t="str">
        <f t="shared" si="21"/>
        <v>0</v>
      </c>
      <c r="CN45" s="544" t="str">
        <f t="shared" si="22"/>
        <v>0</v>
      </c>
      <c r="CO45" s="545" t="str">
        <f t="shared" si="23"/>
        <v>0</v>
      </c>
      <c r="CP45" s="550">
        <f t="shared" si="24"/>
        <v>33</v>
      </c>
    </row>
    <row r="46" spans="1:94" ht="69" customHeight="1" x14ac:dyDescent="0.45">
      <c r="A46" s="1425" t="s">
        <v>2</v>
      </c>
      <c r="B46" s="1049">
        <v>1</v>
      </c>
      <c r="C46" s="681" t="s">
        <v>635</v>
      </c>
      <c r="D46" s="1205">
        <v>110</v>
      </c>
      <c r="E46" s="682" t="s">
        <v>631</v>
      </c>
      <c r="F46" s="1218">
        <v>208</v>
      </c>
      <c r="G46" s="684" t="s">
        <v>817</v>
      </c>
      <c r="H46" s="1226">
        <v>217</v>
      </c>
      <c r="I46" s="682" t="s">
        <v>684</v>
      </c>
      <c r="J46" s="1218" t="s">
        <v>566</v>
      </c>
      <c r="K46" s="681" t="s">
        <v>637</v>
      </c>
      <c r="L46" s="1205">
        <v>115</v>
      </c>
      <c r="M46" s="735">
        <v>1</v>
      </c>
      <c r="N46" s="1435" t="s">
        <v>2</v>
      </c>
      <c r="O46" s="1460" t="s">
        <v>2</v>
      </c>
      <c r="P46" s="1057">
        <v>1</v>
      </c>
      <c r="Q46" s="1084"/>
      <c r="R46" s="1240"/>
      <c r="S46" s="729"/>
      <c r="T46" s="1085"/>
      <c r="U46" s="1086"/>
      <c r="V46" s="1253"/>
      <c r="W46" s="729"/>
      <c r="X46" s="1262"/>
      <c r="Y46" s="104"/>
      <c r="Z46" s="1267"/>
      <c r="AA46" s="1061">
        <v>1</v>
      </c>
      <c r="AB46" s="1463" t="s">
        <v>2</v>
      </c>
      <c r="AC46" s="1476" t="s">
        <v>2</v>
      </c>
      <c r="AD46" s="1098">
        <v>1</v>
      </c>
      <c r="AE46" s="108"/>
      <c r="AF46" s="1273"/>
      <c r="AG46" s="109"/>
      <c r="AH46" s="1283"/>
      <c r="AI46" s="110"/>
      <c r="AJ46" s="1288"/>
      <c r="AK46" s="109"/>
      <c r="AL46" s="1276"/>
      <c r="AM46" s="671">
        <v>1</v>
      </c>
      <c r="AN46" s="1469" t="s">
        <v>2</v>
      </c>
      <c r="AO46" s="1479" t="s">
        <v>2</v>
      </c>
      <c r="AP46" s="1129">
        <v>1</v>
      </c>
      <c r="AQ46" s="185"/>
      <c r="AR46" s="1303"/>
      <c r="AS46" s="630" t="s">
        <v>604</v>
      </c>
      <c r="AT46" s="1309">
        <v>203</v>
      </c>
      <c r="AU46" s="113"/>
      <c r="AV46" s="1322"/>
      <c r="AW46" s="114"/>
      <c r="AX46" s="1335"/>
      <c r="AY46" s="115"/>
      <c r="AZ46" s="1303"/>
      <c r="BA46" s="1133">
        <v>1</v>
      </c>
      <c r="BB46" s="1453" t="s">
        <v>2</v>
      </c>
      <c r="BC46" s="1456" t="s">
        <v>2</v>
      </c>
      <c r="BD46" s="1177">
        <v>1</v>
      </c>
      <c r="BE46" s="618" t="s">
        <v>608</v>
      </c>
      <c r="BF46" s="1345">
        <v>201</v>
      </c>
      <c r="BG46" s="614" t="s">
        <v>609</v>
      </c>
      <c r="BH46" s="1358">
        <v>206</v>
      </c>
      <c r="BI46" s="616" t="s">
        <v>610</v>
      </c>
      <c r="BJ46" s="1369">
        <v>205</v>
      </c>
      <c r="BK46" s="614" t="s">
        <v>611</v>
      </c>
      <c r="BL46" s="1358">
        <v>112</v>
      </c>
      <c r="BM46" s="618" t="s">
        <v>612</v>
      </c>
      <c r="BN46" s="1345">
        <v>220</v>
      </c>
      <c r="BO46" s="1181">
        <v>1</v>
      </c>
      <c r="BP46" s="1446" t="s">
        <v>2</v>
      </c>
      <c r="BQ46" s="577"/>
      <c r="BR46" s="538">
        <f t="shared" si="0"/>
        <v>31</v>
      </c>
      <c r="BS46" s="539">
        <f t="shared" si="1"/>
        <v>31</v>
      </c>
      <c r="BT46" s="539">
        <f t="shared" si="2"/>
        <v>33</v>
      </c>
      <c r="BU46" s="539">
        <f t="shared" si="3"/>
        <v>25</v>
      </c>
      <c r="BV46" s="540">
        <f t="shared" si="4"/>
        <v>26</v>
      </c>
      <c r="BW46" s="538" t="str">
        <f t="shared" si="5"/>
        <v>0</v>
      </c>
      <c r="BX46" s="539" t="str">
        <f t="shared" si="6"/>
        <v>0</v>
      </c>
      <c r="BY46" s="539" t="str">
        <f t="shared" si="7"/>
        <v>0</v>
      </c>
      <c r="BZ46" s="539" t="str">
        <f t="shared" si="8"/>
        <v>0</v>
      </c>
      <c r="CA46" s="540" t="str">
        <f t="shared" si="9"/>
        <v>0</v>
      </c>
      <c r="CB46" s="538" t="str">
        <f t="shared" si="10"/>
        <v>0</v>
      </c>
      <c r="CC46" s="539" t="str">
        <f t="shared" si="11"/>
        <v>0</v>
      </c>
      <c r="CD46" s="539" t="str">
        <f t="shared" si="12"/>
        <v>0</v>
      </c>
      <c r="CE46" s="540" t="str">
        <f t="shared" si="13"/>
        <v>0</v>
      </c>
      <c r="CF46" s="538" t="str">
        <f t="shared" si="14"/>
        <v>0</v>
      </c>
      <c r="CG46" s="539">
        <f t="shared" si="15"/>
        <v>32</v>
      </c>
      <c r="CH46" s="539" t="str">
        <f t="shared" si="16"/>
        <v>0</v>
      </c>
      <c r="CI46" s="539" t="str">
        <f t="shared" si="17"/>
        <v>0</v>
      </c>
      <c r="CJ46" s="540" t="str">
        <f t="shared" si="18"/>
        <v>0</v>
      </c>
      <c r="CK46" s="538">
        <f t="shared" si="19"/>
        <v>31</v>
      </c>
      <c r="CL46" s="539">
        <f t="shared" si="20"/>
        <v>27</v>
      </c>
      <c r="CM46" s="539">
        <f t="shared" si="21"/>
        <v>28</v>
      </c>
      <c r="CN46" s="539">
        <f t="shared" si="22"/>
        <v>24</v>
      </c>
      <c r="CO46" s="540">
        <f t="shared" si="23"/>
        <v>27</v>
      </c>
      <c r="CP46" s="550">
        <f t="shared" si="24"/>
        <v>315</v>
      </c>
    </row>
    <row r="47" spans="1:94" ht="69" customHeight="1" x14ac:dyDescent="0.45">
      <c r="A47" s="1425"/>
      <c r="B47" s="1034">
        <v>2</v>
      </c>
      <c r="C47" s="707" t="s">
        <v>746</v>
      </c>
      <c r="D47" s="1206" t="s">
        <v>585</v>
      </c>
      <c r="E47" s="710" t="s">
        <v>766</v>
      </c>
      <c r="F47" s="1215">
        <v>208</v>
      </c>
      <c r="G47" s="708" t="s">
        <v>748</v>
      </c>
      <c r="H47" s="1223">
        <v>217</v>
      </c>
      <c r="I47" s="626" t="s">
        <v>680</v>
      </c>
      <c r="J47" s="1215" t="s">
        <v>906</v>
      </c>
      <c r="K47" s="628" t="s">
        <v>801</v>
      </c>
      <c r="L47" s="1206">
        <v>115</v>
      </c>
      <c r="M47" s="734">
        <v>2</v>
      </c>
      <c r="N47" s="1435"/>
      <c r="O47" s="1461"/>
      <c r="P47" s="1058">
        <v>2</v>
      </c>
      <c r="Q47" s="1065" t="s">
        <v>1212</v>
      </c>
      <c r="R47" s="1233" t="s">
        <v>1185</v>
      </c>
      <c r="S47" s="1068"/>
      <c r="T47" s="1071"/>
      <c r="U47" s="1073"/>
      <c r="V47" s="1248"/>
      <c r="W47" s="1077"/>
      <c r="X47" s="1257"/>
      <c r="Y47" s="1066"/>
      <c r="Z47" s="1232"/>
      <c r="AA47" s="1062">
        <v>2</v>
      </c>
      <c r="AB47" s="1464"/>
      <c r="AC47" s="1477"/>
      <c r="AD47" s="1099">
        <v>2</v>
      </c>
      <c r="AE47" s="69"/>
      <c r="AF47" s="1271"/>
      <c r="AG47" s="128"/>
      <c r="AH47" s="1279"/>
      <c r="AI47" s="145"/>
      <c r="AJ47" s="1291"/>
      <c r="AK47" s="130"/>
      <c r="AL47" s="1281"/>
      <c r="AM47" s="672">
        <v>2</v>
      </c>
      <c r="AN47" s="1470"/>
      <c r="AO47" s="1480"/>
      <c r="AP47" s="1130">
        <v>2</v>
      </c>
      <c r="AQ47" s="502"/>
      <c r="AR47" s="1299"/>
      <c r="AS47" s="634" t="s">
        <v>637</v>
      </c>
      <c r="AT47" s="1310">
        <v>203</v>
      </c>
      <c r="AU47" s="1165" t="s">
        <v>233</v>
      </c>
      <c r="AV47" s="1332" t="s">
        <v>1185</v>
      </c>
      <c r="AW47" s="1167"/>
      <c r="AX47" s="1337"/>
      <c r="AY47" s="1170"/>
      <c r="AZ47" s="1301"/>
      <c r="BA47" s="1134">
        <v>2</v>
      </c>
      <c r="BB47" s="1454"/>
      <c r="BC47" s="1457"/>
      <c r="BD47" s="1178">
        <v>2</v>
      </c>
      <c r="BE47" s="620" t="s">
        <v>701</v>
      </c>
      <c r="BF47" s="1346">
        <v>201</v>
      </c>
      <c r="BG47" s="699" t="s">
        <v>838</v>
      </c>
      <c r="BH47" s="1353">
        <v>206</v>
      </c>
      <c r="BI47" s="613" t="s">
        <v>837</v>
      </c>
      <c r="BJ47" s="1365">
        <v>205</v>
      </c>
      <c r="BK47" s="699" t="s">
        <v>716</v>
      </c>
      <c r="BL47" s="1353">
        <v>112</v>
      </c>
      <c r="BM47" s="620" t="s">
        <v>624</v>
      </c>
      <c r="BN47" s="1346">
        <v>220</v>
      </c>
      <c r="BO47" s="1182">
        <v>2</v>
      </c>
      <c r="BP47" s="1447"/>
      <c r="BR47" s="541">
        <f t="shared" si="0"/>
        <v>31</v>
      </c>
      <c r="BS47" s="537">
        <f t="shared" si="1"/>
        <v>31</v>
      </c>
      <c r="BT47" s="537">
        <f t="shared" si="2"/>
        <v>33</v>
      </c>
      <c r="BU47" s="537">
        <f t="shared" si="3"/>
        <v>25</v>
      </c>
      <c r="BV47" s="542">
        <f t="shared" si="4"/>
        <v>26</v>
      </c>
      <c r="BW47" s="541">
        <f t="shared" si="5"/>
        <v>24</v>
      </c>
      <c r="BX47" s="537" t="str">
        <f t="shared" si="6"/>
        <v>0</v>
      </c>
      <c r="BY47" s="537" t="str">
        <f t="shared" si="7"/>
        <v>0</v>
      </c>
      <c r="BZ47" s="537" t="str">
        <f t="shared" si="8"/>
        <v>0</v>
      </c>
      <c r="CA47" s="542" t="str">
        <f t="shared" si="9"/>
        <v>0</v>
      </c>
      <c r="CB47" s="541" t="str">
        <f t="shared" si="10"/>
        <v>0</v>
      </c>
      <c r="CC47" s="537" t="str">
        <f t="shared" si="11"/>
        <v>0</v>
      </c>
      <c r="CD47" s="537" t="str">
        <f t="shared" si="12"/>
        <v>0</v>
      </c>
      <c r="CE47" s="542" t="str">
        <f t="shared" si="13"/>
        <v>0</v>
      </c>
      <c r="CF47" s="541" t="str">
        <f t="shared" si="14"/>
        <v>0</v>
      </c>
      <c r="CG47" s="537">
        <f t="shared" si="15"/>
        <v>32</v>
      </c>
      <c r="CH47" s="537">
        <f t="shared" si="16"/>
        <v>31</v>
      </c>
      <c r="CI47" s="537" t="str">
        <f t="shared" si="17"/>
        <v>0</v>
      </c>
      <c r="CJ47" s="542" t="str">
        <f t="shared" si="18"/>
        <v>0</v>
      </c>
      <c r="CK47" s="541">
        <f t="shared" si="19"/>
        <v>31</v>
      </c>
      <c r="CL47" s="537">
        <f t="shared" si="20"/>
        <v>27</v>
      </c>
      <c r="CM47" s="537">
        <f t="shared" si="21"/>
        <v>28</v>
      </c>
      <c r="CN47" s="537">
        <f t="shared" si="22"/>
        <v>24</v>
      </c>
      <c r="CO47" s="542">
        <f t="shared" si="23"/>
        <v>27</v>
      </c>
      <c r="CP47" s="550">
        <f t="shared" si="24"/>
        <v>370</v>
      </c>
    </row>
    <row r="48" spans="1:94" ht="69" customHeight="1" x14ac:dyDescent="0.45">
      <c r="A48" s="1425"/>
      <c r="B48" s="1034">
        <v>3</v>
      </c>
      <c r="C48" s="624" t="s">
        <v>632</v>
      </c>
      <c r="D48" s="1206">
        <v>110</v>
      </c>
      <c r="E48" s="626" t="s">
        <v>621</v>
      </c>
      <c r="F48" s="1215">
        <v>208</v>
      </c>
      <c r="G48" s="627" t="s">
        <v>724</v>
      </c>
      <c r="H48" s="1223">
        <v>217</v>
      </c>
      <c r="I48" s="626" t="s">
        <v>631</v>
      </c>
      <c r="J48" s="1219" t="s">
        <v>566</v>
      </c>
      <c r="K48" s="624" t="s">
        <v>697</v>
      </c>
      <c r="L48" s="1207">
        <v>115</v>
      </c>
      <c r="M48" s="734">
        <v>3</v>
      </c>
      <c r="N48" s="1435"/>
      <c r="O48" s="1461"/>
      <c r="P48" s="1058">
        <v>3</v>
      </c>
      <c r="Q48" s="1066"/>
      <c r="R48" s="1232"/>
      <c r="S48" s="1077"/>
      <c r="T48" s="1072"/>
      <c r="U48" s="1074" t="s">
        <v>1318</v>
      </c>
      <c r="V48" s="1248" t="s">
        <v>1185</v>
      </c>
      <c r="W48" s="1069" t="s">
        <v>1318</v>
      </c>
      <c r="X48" s="1257" t="s">
        <v>1185</v>
      </c>
      <c r="Y48" s="1066"/>
      <c r="Z48" s="1232"/>
      <c r="AA48" s="1062">
        <v>3</v>
      </c>
      <c r="AB48" s="1464"/>
      <c r="AC48" s="1477"/>
      <c r="AD48" s="1099">
        <v>3</v>
      </c>
      <c r="AE48" s="69"/>
      <c r="AF48" s="1271"/>
      <c r="AG48" s="130"/>
      <c r="AH48" s="1281"/>
      <c r="AI48" s="145"/>
      <c r="AJ48" s="1294"/>
      <c r="AK48" s="128"/>
      <c r="AL48" s="1279"/>
      <c r="AM48" s="672">
        <v>3</v>
      </c>
      <c r="AN48" s="1470"/>
      <c r="AO48" s="1480"/>
      <c r="AP48" s="1130">
        <v>3</v>
      </c>
      <c r="AQ48" s="1164" t="s">
        <v>233</v>
      </c>
      <c r="AR48" s="1300" t="s">
        <v>1185</v>
      </c>
      <c r="AS48" s="634" t="s">
        <v>622</v>
      </c>
      <c r="AT48" s="1310">
        <v>203</v>
      </c>
      <c r="AU48" s="1166"/>
      <c r="AV48" s="1331"/>
      <c r="AW48" s="1168" t="s">
        <v>1344</v>
      </c>
      <c r="AX48" s="1337" t="s">
        <v>1185</v>
      </c>
      <c r="AY48" s="1164" t="s">
        <v>1270</v>
      </c>
      <c r="AZ48" s="1300" t="s">
        <v>1185</v>
      </c>
      <c r="BA48" s="1134">
        <v>3</v>
      </c>
      <c r="BB48" s="1454"/>
      <c r="BC48" s="1457"/>
      <c r="BD48" s="1178">
        <v>3</v>
      </c>
      <c r="BE48" s="620" t="s">
        <v>693</v>
      </c>
      <c r="BF48" s="1346" t="s">
        <v>1041</v>
      </c>
      <c r="BG48" s="612" t="s">
        <v>837</v>
      </c>
      <c r="BH48" s="1353">
        <v>206</v>
      </c>
      <c r="BI48" s="613" t="s">
        <v>650</v>
      </c>
      <c r="BJ48" s="1365">
        <v>205</v>
      </c>
      <c r="BK48" s="612" t="s">
        <v>619</v>
      </c>
      <c r="BL48" s="1353" t="s">
        <v>897</v>
      </c>
      <c r="BM48" s="620" t="s">
        <v>735</v>
      </c>
      <c r="BN48" s="1346">
        <v>218</v>
      </c>
      <c r="BO48" s="1182">
        <v>3</v>
      </c>
      <c r="BP48" s="1447"/>
      <c r="BR48" s="541">
        <f t="shared" si="0"/>
        <v>31</v>
      </c>
      <c r="BS48" s="537">
        <f t="shared" si="1"/>
        <v>31</v>
      </c>
      <c r="BT48" s="537">
        <f t="shared" si="2"/>
        <v>33</v>
      </c>
      <c r="BU48" s="537">
        <f t="shared" si="3"/>
        <v>25</v>
      </c>
      <c r="BV48" s="542">
        <f t="shared" si="4"/>
        <v>26</v>
      </c>
      <c r="BW48" s="541" t="str">
        <f t="shared" si="5"/>
        <v>0</v>
      </c>
      <c r="BX48" s="537" t="str">
        <f t="shared" si="6"/>
        <v>0</v>
      </c>
      <c r="BY48" s="537">
        <f t="shared" si="7"/>
        <v>24</v>
      </c>
      <c r="BZ48" s="537">
        <f t="shared" si="8"/>
        <v>31</v>
      </c>
      <c r="CA48" s="542" t="str">
        <f t="shared" si="9"/>
        <v>0</v>
      </c>
      <c r="CB48" s="541" t="str">
        <f t="shared" si="10"/>
        <v>0</v>
      </c>
      <c r="CC48" s="537" t="str">
        <f t="shared" si="11"/>
        <v>0</v>
      </c>
      <c r="CD48" s="537" t="str">
        <f t="shared" si="12"/>
        <v>0</v>
      </c>
      <c r="CE48" s="542" t="str">
        <f t="shared" si="13"/>
        <v>0</v>
      </c>
      <c r="CF48" s="541">
        <f t="shared" si="14"/>
        <v>31</v>
      </c>
      <c r="CG48" s="537">
        <f t="shared" si="15"/>
        <v>32</v>
      </c>
      <c r="CH48" s="537" t="str">
        <f t="shared" si="16"/>
        <v>0</v>
      </c>
      <c r="CI48" s="537">
        <f t="shared" si="17"/>
        <v>33</v>
      </c>
      <c r="CJ48" s="542">
        <f t="shared" si="18"/>
        <v>29</v>
      </c>
      <c r="CK48" s="541">
        <f t="shared" si="19"/>
        <v>31</v>
      </c>
      <c r="CL48" s="537">
        <f t="shared" si="20"/>
        <v>27</v>
      </c>
      <c r="CM48" s="537">
        <f t="shared" si="21"/>
        <v>28</v>
      </c>
      <c r="CN48" s="537">
        <f t="shared" si="22"/>
        <v>24</v>
      </c>
      <c r="CO48" s="542">
        <f t="shared" si="23"/>
        <v>27</v>
      </c>
      <c r="CP48" s="550">
        <f t="shared" si="24"/>
        <v>463</v>
      </c>
    </row>
    <row r="49" spans="1:94" ht="83.4" customHeight="1" x14ac:dyDescent="0.45">
      <c r="A49" s="1425"/>
      <c r="B49" s="1034">
        <v>4</v>
      </c>
      <c r="C49" s="624" t="s">
        <v>642</v>
      </c>
      <c r="D49" s="1206">
        <v>110</v>
      </c>
      <c r="E49" s="626" t="s">
        <v>647</v>
      </c>
      <c r="F49" s="1215">
        <v>208</v>
      </c>
      <c r="G49" s="627" t="s">
        <v>622</v>
      </c>
      <c r="H49" s="1223">
        <v>217</v>
      </c>
      <c r="I49" s="626" t="s">
        <v>633</v>
      </c>
      <c r="J49" s="1219" t="s">
        <v>566</v>
      </c>
      <c r="K49" s="624" t="s">
        <v>680</v>
      </c>
      <c r="L49" s="1206" t="s">
        <v>1372</v>
      </c>
      <c r="M49" s="734">
        <v>4</v>
      </c>
      <c r="N49" s="1435"/>
      <c r="O49" s="1461"/>
      <c r="P49" s="1058">
        <v>4</v>
      </c>
      <c r="Q49" s="1065" t="s">
        <v>1336</v>
      </c>
      <c r="R49" s="1232" t="s">
        <v>1185</v>
      </c>
      <c r="S49" s="1069" t="s">
        <v>233</v>
      </c>
      <c r="T49" s="1072" t="s">
        <v>1185</v>
      </c>
      <c r="U49" s="1074" t="s">
        <v>1336</v>
      </c>
      <c r="V49" s="1248" t="s">
        <v>1185</v>
      </c>
      <c r="W49" s="1069" t="s">
        <v>225</v>
      </c>
      <c r="X49" s="1257" t="s">
        <v>1185</v>
      </c>
      <c r="Y49" s="1065" t="s">
        <v>1336</v>
      </c>
      <c r="Z49" s="1232" t="s">
        <v>1185</v>
      </c>
      <c r="AA49" s="1062">
        <v>4</v>
      </c>
      <c r="AB49" s="1464"/>
      <c r="AC49" s="1477"/>
      <c r="AD49" s="1099">
        <v>4</v>
      </c>
      <c r="AE49" s="1103" t="s">
        <v>1341</v>
      </c>
      <c r="AF49" s="1274" t="s">
        <v>1185</v>
      </c>
      <c r="AG49" s="1107" t="s">
        <v>1342</v>
      </c>
      <c r="AH49" s="1277" t="s">
        <v>1185</v>
      </c>
      <c r="AI49" s="1111" t="s">
        <v>1342</v>
      </c>
      <c r="AJ49" s="1289" t="s">
        <v>1185</v>
      </c>
      <c r="AK49" s="1115"/>
      <c r="AL49" s="1297"/>
      <c r="AM49" s="672">
        <v>4</v>
      </c>
      <c r="AN49" s="1470"/>
      <c r="AO49" s="1480"/>
      <c r="AP49" s="1130">
        <v>4</v>
      </c>
      <c r="AQ49" s="633"/>
      <c r="AR49" s="1299"/>
      <c r="AS49" s="634" t="s">
        <v>771</v>
      </c>
      <c r="AT49" s="1310">
        <v>213</v>
      </c>
      <c r="AU49" s="1166"/>
      <c r="AV49" s="1331"/>
      <c r="AW49" s="1169"/>
      <c r="AX49" s="1313"/>
      <c r="AY49" s="1164" t="s">
        <v>1348</v>
      </c>
      <c r="AZ49" s="1300" t="s">
        <v>1185</v>
      </c>
      <c r="BA49" s="1134">
        <v>4</v>
      </c>
      <c r="BB49" s="1454"/>
      <c r="BC49" s="1457"/>
      <c r="BD49" s="1178">
        <v>4</v>
      </c>
      <c r="BE49" s="620" t="s">
        <v>710</v>
      </c>
      <c r="BF49" s="1346">
        <v>201</v>
      </c>
      <c r="BG49" s="612" t="s">
        <v>701</v>
      </c>
      <c r="BH49" s="1353">
        <v>206</v>
      </c>
      <c r="BI49" s="613" t="s">
        <v>837</v>
      </c>
      <c r="BJ49" s="1365">
        <v>205</v>
      </c>
      <c r="BK49" s="612" t="s">
        <v>625</v>
      </c>
      <c r="BL49" s="1354">
        <v>112</v>
      </c>
      <c r="BM49" s="620" t="s">
        <v>692</v>
      </c>
      <c r="BN49" s="1346" t="s">
        <v>35</v>
      </c>
      <c r="BO49" s="1182">
        <v>4</v>
      </c>
      <c r="BP49" s="1447"/>
      <c r="BR49" s="541">
        <f t="shared" si="0"/>
        <v>31</v>
      </c>
      <c r="BS49" s="537">
        <f t="shared" si="1"/>
        <v>31</v>
      </c>
      <c r="BT49" s="537">
        <f t="shared" si="2"/>
        <v>33</v>
      </c>
      <c r="BU49" s="537">
        <f t="shared" si="3"/>
        <v>25</v>
      </c>
      <c r="BV49" s="542">
        <f t="shared" si="4"/>
        <v>26</v>
      </c>
      <c r="BW49" s="541">
        <f t="shared" si="5"/>
        <v>24</v>
      </c>
      <c r="BX49" s="537">
        <f t="shared" si="6"/>
        <v>33</v>
      </c>
      <c r="BY49" s="537">
        <f t="shared" si="7"/>
        <v>24</v>
      </c>
      <c r="BZ49" s="537">
        <f t="shared" si="8"/>
        <v>31</v>
      </c>
      <c r="CA49" s="542">
        <f t="shared" si="9"/>
        <v>29</v>
      </c>
      <c r="CB49" s="541">
        <f t="shared" si="10"/>
        <v>32</v>
      </c>
      <c r="CC49" s="537">
        <f t="shared" si="11"/>
        <v>34</v>
      </c>
      <c r="CD49" s="537">
        <f t="shared" si="12"/>
        <v>35</v>
      </c>
      <c r="CE49" s="542" t="str">
        <f t="shared" si="13"/>
        <v>0</v>
      </c>
      <c r="CF49" s="541" t="str">
        <f t="shared" si="14"/>
        <v>0</v>
      </c>
      <c r="CG49" s="537">
        <f t="shared" si="15"/>
        <v>32</v>
      </c>
      <c r="CH49" s="537" t="str">
        <f t="shared" si="16"/>
        <v>0</v>
      </c>
      <c r="CI49" s="537" t="str">
        <f t="shared" si="17"/>
        <v>0</v>
      </c>
      <c r="CJ49" s="542">
        <f t="shared" si="18"/>
        <v>29</v>
      </c>
      <c r="CK49" s="541">
        <f t="shared" si="19"/>
        <v>31</v>
      </c>
      <c r="CL49" s="537">
        <f t="shared" si="20"/>
        <v>27</v>
      </c>
      <c r="CM49" s="537">
        <f t="shared" si="21"/>
        <v>28</v>
      </c>
      <c r="CN49" s="537">
        <f t="shared" si="22"/>
        <v>24</v>
      </c>
      <c r="CO49" s="542">
        <f t="shared" si="23"/>
        <v>27</v>
      </c>
      <c r="CP49" s="550">
        <f t="shared" si="24"/>
        <v>586</v>
      </c>
    </row>
    <row r="50" spans="1:94" ht="69" customHeight="1" x14ac:dyDescent="0.45">
      <c r="A50" s="1425"/>
      <c r="B50" s="1034">
        <v>5</v>
      </c>
      <c r="C50" s="624" t="s">
        <v>724</v>
      </c>
      <c r="D50" s="1207">
        <v>110</v>
      </c>
      <c r="E50" s="626" t="s">
        <v>749</v>
      </c>
      <c r="F50" s="1211" t="s">
        <v>829</v>
      </c>
      <c r="G50" s="627" t="s">
        <v>635</v>
      </c>
      <c r="H50" s="1223">
        <v>217</v>
      </c>
      <c r="I50" s="626" t="s">
        <v>636</v>
      </c>
      <c r="J50" s="1215" t="s">
        <v>566</v>
      </c>
      <c r="K50" s="624" t="s">
        <v>634</v>
      </c>
      <c r="L50" s="1206">
        <v>115</v>
      </c>
      <c r="M50" s="734">
        <v>5</v>
      </c>
      <c r="N50" s="1435"/>
      <c r="O50" s="1461"/>
      <c r="P50" s="1058">
        <v>5</v>
      </c>
      <c r="Q50" s="1065" t="s">
        <v>175</v>
      </c>
      <c r="R50" s="1232" t="s">
        <v>1185</v>
      </c>
      <c r="S50" s="1069" t="s">
        <v>175</v>
      </c>
      <c r="T50" s="1072" t="s">
        <v>1185</v>
      </c>
      <c r="U50" s="1074" t="s">
        <v>175</v>
      </c>
      <c r="V50" s="1248" t="s">
        <v>1185</v>
      </c>
      <c r="W50" s="1069" t="s">
        <v>175</v>
      </c>
      <c r="X50" s="1257" t="s">
        <v>1185</v>
      </c>
      <c r="Y50" s="1065" t="s">
        <v>175</v>
      </c>
      <c r="Z50" s="1232" t="s">
        <v>1185</v>
      </c>
      <c r="AA50" s="1062">
        <v>5</v>
      </c>
      <c r="AB50" s="1464"/>
      <c r="AC50" s="1477"/>
      <c r="AD50" s="1099">
        <v>5</v>
      </c>
      <c r="AE50" s="1103" t="s">
        <v>239</v>
      </c>
      <c r="AF50" s="1274" t="s">
        <v>1185</v>
      </c>
      <c r="AG50" s="1115"/>
      <c r="AH50" s="1284"/>
      <c r="AI50" s="1111" t="s">
        <v>233</v>
      </c>
      <c r="AJ50" s="1289" t="s">
        <v>1185</v>
      </c>
      <c r="AK50" s="1107" t="s">
        <v>239</v>
      </c>
      <c r="AL50" s="1297" t="s">
        <v>1185</v>
      </c>
      <c r="AM50" s="672">
        <v>5</v>
      </c>
      <c r="AN50" s="1470"/>
      <c r="AO50" s="1480"/>
      <c r="AP50" s="1130">
        <v>5</v>
      </c>
      <c r="AQ50" s="146"/>
      <c r="AR50" s="1299"/>
      <c r="AS50" s="634" t="s">
        <v>623</v>
      </c>
      <c r="AT50" s="1311">
        <v>203</v>
      </c>
      <c r="AU50" s="1165" t="s">
        <v>189</v>
      </c>
      <c r="AV50" s="1331" t="s">
        <v>1185</v>
      </c>
      <c r="AW50" s="1168" t="s">
        <v>191</v>
      </c>
      <c r="AX50" s="1313" t="s">
        <v>1185</v>
      </c>
      <c r="AY50" s="1164" t="s">
        <v>193</v>
      </c>
      <c r="AZ50" s="1301" t="s">
        <v>1185</v>
      </c>
      <c r="BA50" s="1134">
        <v>5</v>
      </c>
      <c r="BB50" s="1454"/>
      <c r="BC50" s="1457"/>
      <c r="BD50" s="1178">
        <v>5</v>
      </c>
      <c r="BE50" s="620" t="s">
        <v>735</v>
      </c>
      <c r="BF50" s="1346">
        <v>218</v>
      </c>
      <c r="BG50" s="612" t="s">
        <v>620</v>
      </c>
      <c r="BH50" s="1353">
        <v>206</v>
      </c>
      <c r="BI50" s="617" t="s">
        <v>616</v>
      </c>
      <c r="BJ50" s="1365">
        <v>205</v>
      </c>
      <c r="BK50" s="615" t="s">
        <v>626</v>
      </c>
      <c r="BL50" s="1353">
        <v>112</v>
      </c>
      <c r="BM50" s="690" t="s">
        <v>694</v>
      </c>
      <c r="BN50" s="1346" t="s">
        <v>900</v>
      </c>
      <c r="BO50" s="1182">
        <v>5</v>
      </c>
      <c r="BP50" s="1447"/>
      <c r="BR50" s="541">
        <f t="shared" si="0"/>
        <v>31</v>
      </c>
      <c r="BS50" s="537">
        <f t="shared" si="1"/>
        <v>31</v>
      </c>
      <c r="BT50" s="537">
        <f t="shared" si="2"/>
        <v>33</v>
      </c>
      <c r="BU50" s="537">
        <f t="shared" si="3"/>
        <v>25</v>
      </c>
      <c r="BV50" s="542">
        <f t="shared" si="4"/>
        <v>26</v>
      </c>
      <c r="BW50" s="541">
        <f t="shared" si="5"/>
        <v>24</v>
      </c>
      <c r="BX50" s="537">
        <f t="shared" si="6"/>
        <v>33</v>
      </c>
      <c r="BY50" s="537">
        <f t="shared" si="7"/>
        <v>24</v>
      </c>
      <c r="BZ50" s="537">
        <f t="shared" si="8"/>
        <v>31</v>
      </c>
      <c r="CA50" s="542">
        <f t="shared" si="9"/>
        <v>29</v>
      </c>
      <c r="CB50" s="541">
        <f t="shared" si="10"/>
        <v>32</v>
      </c>
      <c r="CC50" s="537" t="str">
        <f t="shared" si="11"/>
        <v>0</v>
      </c>
      <c r="CD50" s="537">
        <f t="shared" si="12"/>
        <v>35</v>
      </c>
      <c r="CE50" s="542">
        <f t="shared" si="13"/>
        <v>24</v>
      </c>
      <c r="CF50" s="541" t="str">
        <f t="shared" si="14"/>
        <v>0</v>
      </c>
      <c r="CG50" s="537">
        <f t="shared" si="15"/>
        <v>32</v>
      </c>
      <c r="CH50" s="537">
        <f t="shared" si="16"/>
        <v>31</v>
      </c>
      <c r="CI50" s="537">
        <f t="shared" si="17"/>
        <v>33</v>
      </c>
      <c r="CJ50" s="542">
        <f t="shared" si="18"/>
        <v>29</v>
      </c>
      <c r="CK50" s="541">
        <f t="shared" si="19"/>
        <v>31</v>
      </c>
      <c r="CL50" s="537">
        <f t="shared" si="20"/>
        <v>27</v>
      </c>
      <c r="CM50" s="537">
        <f t="shared" si="21"/>
        <v>28</v>
      </c>
      <c r="CN50" s="537">
        <f t="shared" si="22"/>
        <v>24</v>
      </c>
      <c r="CO50" s="542">
        <f t="shared" si="23"/>
        <v>27</v>
      </c>
      <c r="CP50" s="550">
        <f t="shared" si="24"/>
        <v>640</v>
      </c>
    </row>
    <row r="51" spans="1:94" ht="69" customHeight="1" x14ac:dyDescent="0.45">
      <c r="A51" s="1425"/>
      <c r="B51" s="1034">
        <v>6</v>
      </c>
      <c r="C51" s="624" t="s">
        <v>643</v>
      </c>
      <c r="D51" s="1206">
        <v>110</v>
      </c>
      <c r="E51" s="626" t="s">
        <v>641</v>
      </c>
      <c r="F51" s="1215" t="s">
        <v>825</v>
      </c>
      <c r="G51" s="627" t="s">
        <v>725</v>
      </c>
      <c r="H51" s="1223" t="s">
        <v>89</v>
      </c>
      <c r="I51" s="626" t="s">
        <v>768</v>
      </c>
      <c r="J51" s="1219" t="s">
        <v>89</v>
      </c>
      <c r="K51" s="624" t="s">
        <v>726</v>
      </c>
      <c r="L51" s="1207">
        <v>115</v>
      </c>
      <c r="M51" s="734">
        <v>6</v>
      </c>
      <c r="N51" s="1435"/>
      <c r="O51" s="1461"/>
      <c r="P51" s="1058">
        <v>6</v>
      </c>
      <c r="Q51" s="497"/>
      <c r="R51" s="1239"/>
      <c r="S51" s="72"/>
      <c r="T51" s="743"/>
      <c r="U51" s="71"/>
      <c r="V51" s="1252"/>
      <c r="W51" s="72"/>
      <c r="X51" s="1263"/>
      <c r="Y51" s="70"/>
      <c r="Z51" s="1234"/>
      <c r="AA51" s="1062">
        <v>6</v>
      </c>
      <c r="AB51" s="1464"/>
      <c r="AC51" s="1477"/>
      <c r="AD51" s="1099">
        <v>6</v>
      </c>
      <c r="AE51" s="1116"/>
      <c r="AF51" s="1274"/>
      <c r="AG51" s="1121"/>
      <c r="AH51" s="1284"/>
      <c r="AI51" s="1113"/>
      <c r="AJ51" s="1289"/>
      <c r="AK51" s="1121"/>
      <c r="AL51" s="1296"/>
      <c r="AM51" s="672">
        <v>6</v>
      </c>
      <c r="AN51" s="1470"/>
      <c r="AO51" s="1480"/>
      <c r="AP51" s="1130">
        <v>6</v>
      </c>
      <c r="AQ51" s="73"/>
      <c r="AR51" s="1299"/>
      <c r="AS51" s="634" t="s">
        <v>688</v>
      </c>
      <c r="AT51" s="1310" t="s">
        <v>879</v>
      </c>
      <c r="AU51" s="132"/>
      <c r="AV51" s="1323"/>
      <c r="AW51" s="479"/>
      <c r="AX51" s="1310"/>
      <c r="AY51" s="188"/>
      <c r="AZ51" s="1342"/>
      <c r="BA51" s="1134">
        <v>6</v>
      </c>
      <c r="BB51" s="1454"/>
      <c r="BC51" s="1457"/>
      <c r="BD51" s="1178">
        <v>6</v>
      </c>
      <c r="BE51" s="619" t="s">
        <v>614</v>
      </c>
      <c r="BF51" s="1346">
        <v>201</v>
      </c>
      <c r="BG51" s="612" t="s">
        <v>621</v>
      </c>
      <c r="BH51" s="1353">
        <v>206</v>
      </c>
      <c r="BI51" s="613" t="s">
        <v>695</v>
      </c>
      <c r="BJ51" s="1365" t="s">
        <v>896</v>
      </c>
      <c r="BK51" s="699" t="s">
        <v>736</v>
      </c>
      <c r="BL51" s="1353">
        <v>217</v>
      </c>
      <c r="BM51" s="620" t="s">
        <v>710</v>
      </c>
      <c r="BN51" s="1346">
        <v>220</v>
      </c>
      <c r="BO51" s="1182">
        <v>6</v>
      </c>
      <c r="BP51" s="1447"/>
      <c r="BR51" s="541">
        <f t="shared" si="0"/>
        <v>31</v>
      </c>
      <c r="BS51" s="537">
        <f t="shared" si="1"/>
        <v>31</v>
      </c>
      <c r="BT51" s="537">
        <f t="shared" si="2"/>
        <v>33</v>
      </c>
      <c r="BU51" s="537">
        <f t="shared" si="3"/>
        <v>25</v>
      </c>
      <c r="BV51" s="542">
        <f t="shared" si="4"/>
        <v>26</v>
      </c>
      <c r="BW51" s="541" t="str">
        <f t="shared" si="5"/>
        <v>0</v>
      </c>
      <c r="BX51" s="537" t="str">
        <f t="shared" si="6"/>
        <v>0</v>
      </c>
      <c r="BY51" s="537" t="str">
        <f t="shared" si="7"/>
        <v>0</v>
      </c>
      <c r="BZ51" s="537" t="str">
        <f t="shared" si="8"/>
        <v>0</v>
      </c>
      <c r="CA51" s="542" t="str">
        <f t="shared" si="9"/>
        <v>0</v>
      </c>
      <c r="CB51" s="541" t="str">
        <f t="shared" si="10"/>
        <v>0</v>
      </c>
      <c r="CC51" s="537" t="str">
        <f t="shared" si="11"/>
        <v>0</v>
      </c>
      <c r="CD51" s="537" t="str">
        <f t="shared" si="12"/>
        <v>0</v>
      </c>
      <c r="CE51" s="542" t="str">
        <f t="shared" si="13"/>
        <v>0</v>
      </c>
      <c r="CF51" s="541" t="str">
        <f t="shared" si="14"/>
        <v>0</v>
      </c>
      <c r="CG51" s="537">
        <f t="shared" si="15"/>
        <v>32</v>
      </c>
      <c r="CH51" s="537" t="str">
        <f t="shared" si="16"/>
        <v>0</v>
      </c>
      <c r="CI51" s="537" t="str">
        <f t="shared" si="17"/>
        <v>0</v>
      </c>
      <c r="CJ51" s="542" t="str">
        <f t="shared" si="18"/>
        <v>0</v>
      </c>
      <c r="CK51" s="541">
        <f t="shared" si="19"/>
        <v>31</v>
      </c>
      <c r="CL51" s="537">
        <f t="shared" si="20"/>
        <v>27</v>
      </c>
      <c r="CM51" s="537">
        <f t="shared" si="21"/>
        <v>28</v>
      </c>
      <c r="CN51" s="537">
        <f t="shared" si="22"/>
        <v>24</v>
      </c>
      <c r="CO51" s="542">
        <f t="shared" si="23"/>
        <v>27</v>
      </c>
      <c r="CP51" s="550">
        <f t="shared" si="24"/>
        <v>315</v>
      </c>
    </row>
    <row r="52" spans="1:94" ht="69" customHeight="1" x14ac:dyDescent="0.45">
      <c r="A52" s="1425"/>
      <c r="B52" s="1034">
        <v>7</v>
      </c>
      <c r="C52" s="136"/>
      <c r="D52" s="1206"/>
      <c r="E52" s="124"/>
      <c r="F52" s="1215"/>
      <c r="G52" s="627"/>
      <c r="H52" s="1223"/>
      <c r="I52" s="124"/>
      <c r="J52" s="1215"/>
      <c r="K52" s="221"/>
      <c r="L52" s="1206"/>
      <c r="M52" s="734">
        <v>7</v>
      </c>
      <c r="N52" s="1435"/>
      <c r="O52" s="1461"/>
      <c r="P52" s="1058">
        <v>7</v>
      </c>
      <c r="Q52" s="657" t="s">
        <v>763</v>
      </c>
      <c r="R52" s="1234">
        <v>220</v>
      </c>
      <c r="S52" s="658" t="s">
        <v>595</v>
      </c>
      <c r="T52" s="744">
        <v>204</v>
      </c>
      <c r="U52" s="659" t="s">
        <v>596</v>
      </c>
      <c r="V52" s="1249">
        <v>201</v>
      </c>
      <c r="W52" s="658" t="s">
        <v>597</v>
      </c>
      <c r="X52" s="1258">
        <v>203</v>
      </c>
      <c r="Y52" s="657" t="s">
        <v>598</v>
      </c>
      <c r="Z52" s="1234">
        <v>208</v>
      </c>
      <c r="AA52" s="1062">
        <v>7</v>
      </c>
      <c r="AB52" s="1464"/>
      <c r="AC52" s="1477"/>
      <c r="AD52" s="1099">
        <v>7</v>
      </c>
      <c r="AE52" s="649" t="s">
        <v>599</v>
      </c>
      <c r="AF52" s="1269">
        <v>105</v>
      </c>
      <c r="AG52" s="650" t="s">
        <v>600</v>
      </c>
      <c r="AH52" s="1279">
        <v>205</v>
      </c>
      <c r="AI52" s="651" t="s">
        <v>601</v>
      </c>
      <c r="AJ52" s="1291">
        <v>207</v>
      </c>
      <c r="AK52" s="650" t="s">
        <v>602</v>
      </c>
      <c r="AL52" s="1279" t="s">
        <v>566</v>
      </c>
      <c r="AM52" s="672">
        <v>7</v>
      </c>
      <c r="AN52" s="1470"/>
      <c r="AO52" s="1480"/>
      <c r="AP52" s="1130">
        <v>7</v>
      </c>
      <c r="AQ52" s="629" t="s">
        <v>603</v>
      </c>
      <c r="AR52" s="1299">
        <v>202</v>
      </c>
      <c r="AS52" s="686" t="s">
        <v>692</v>
      </c>
      <c r="AT52" s="1310" t="s">
        <v>35</v>
      </c>
      <c r="AU52" s="641" t="s">
        <v>605</v>
      </c>
      <c r="AV52" s="1321">
        <v>206</v>
      </c>
      <c r="AW52" s="642" t="s">
        <v>606</v>
      </c>
      <c r="AX52" s="1311">
        <v>217</v>
      </c>
      <c r="AY52" s="629" t="s">
        <v>607</v>
      </c>
      <c r="AZ52" s="1299">
        <v>216</v>
      </c>
      <c r="BA52" s="1134">
        <v>7</v>
      </c>
      <c r="BB52" s="1454"/>
      <c r="BC52" s="1457"/>
      <c r="BD52" s="1178">
        <v>7</v>
      </c>
      <c r="BE52" s="619" t="s">
        <v>629</v>
      </c>
      <c r="BF52" s="1350" t="s">
        <v>894</v>
      </c>
      <c r="BG52" s="612" t="s">
        <v>800</v>
      </c>
      <c r="BH52" s="751" t="s">
        <v>1051</v>
      </c>
      <c r="BI52" s="727" t="s">
        <v>780</v>
      </c>
      <c r="BJ52" s="1365">
        <v>112</v>
      </c>
      <c r="BK52" s="726" t="s">
        <v>777</v>
      </c>
      <c r="BL52" s="1353">
        <v>110</v>
      </c>
      <c r="BM52" s="620" t="s">
        <v>625</v>
      </c>
      <c r="BN52" s="1346">
        <v>114</v>
      </c>
      <c r="BO52" s="1182">
        <v>7</v>
      </c>
      <c r="BP52" s="1447"/>
      <c r="BR52" s="541" t="str">
        <f t="shared" si="0"/>
        <v>0</v>
      </c>
      <c r="BS52" s="537" t="str">
        <f t="shared" si="1"/>
        <v>0</v>
      </c>
      <c r="BT52" s="537" t="str">
        <f t="shared" si="2"/>
        <v>0</v>
      </c>
      <c r="BU52" s="537" t="str">
        <f t="shared" si="3"/>
        <v>0</v>
      </c>
      <c r="BV52" s="542" t="str">
        <f t="shared" si="4"/>
        <v>0</v>
      </c>
      <c r="BW52" s="541">
        <f t="shared" si="5"/>
        <v>24</v>
      </c>
      <c r="BX52" s="537">
        <f t="shared" si="6"/>
        <v>33</v>
      </c>
      <c r="BY52" s="537">
        <f t="shared" si="7"/>
        <v>24</v>
      </c>
      <c r="BZ52" s="537">
        <f t="shared" si="8"/>
        <v>31</v>
      </c>
      <c r="CA52" s="542">
        <f t="shared" si="9"/>
        <v>29</v>
      </c>
      <c r="CB52" s="541">
        <f t="shared" si="10"/>
        <v>32</v>
      </c>
      <c r="CC52" s="537">
        <f t="shared" si="11"/>
        <v>34</v>
      </c>
      <c r="CD52" s="537">
        <f t="shared" si="12"/>
        <v>35</v>
      </c>
      <c r="CE52" s="542">
        <f t="shared" si="13"/>
        <v>24</v>
      </c>
      <c r="CF52" s="541">
        <f t="shared" si="14"/>
        <v>31</v>
      </c>
      <c r="CG52" s="537">
        <f t="shared" si="15"/>
        <v>32</v>
      </c>
      <c r="CH52" s="537">
        <f t="shared" si="16"/>
        <v>31</v>
      </c>
      <c r="CI52" s="537">
        <f t="shared" si="17"/>
        <v>33</v>
      </c>
      <c r="CJ52" s="542">
        <f t="shared" si="18"/>
        <v>29</v>
      </c>
      <c r="CK52" s="541">
        <f t="shared" si="19"/>
        <v>31</v>
      </c>
      <c r="CL52" s="537">
        <f t="shared" si="20"/>
        <v>27</v>
      </c>
      <c r="CM52" s="537">
        <f t="shared" si="21"/>
        <v>28</v>
      </c>
      <c r="CN52" s="537">
        <f t="shared" si="22"/>
        <v>24</v>
      </c>
      <c r="CO52" s="542">
        <f t="shared" si="23"/>
        <v>27</v>
      </c>
      <c r="CP52" s="550">
        <f t="shared" si="24"/>
        <v>559</v>
      </c>
    </row>
    <row r="53" spans="1:94" ht="69" customHeight="1" x14ac:dyDescent="0.45">
      <c r="A53" s="1425"/>
      <c r="B53" s="1034">
        <v>8</v>
      </c>
      <c r="C53" s="1050"/>
      <c r="D53" s="1208"/>
      <c r="E53" s="1048"/>
      <c r="F53" s="1216"/>
      <c r="G53" s="1047" t="s">
        <v>1270</v>
      </c>
      <c r="H53" s="1224" t="s">
        <v>1185</v>
      </c>
      <c r="I53" s="1045" t="s">
        <v>1323</v>
      </c>
      <c r="J53" s="1216" t="s">
        <v>1185</v>
      </c>
      <c r="K53" s="1042" t="s">
        <v>1328</v>
      </c>
      <c r="L53" s="1208" t="s">
        <v>1185</v>
      </c>
      <c r="M53" s="734">
        <v>8</v>
      </c>
      <c r="N53" s="1435"/>
      <c r="O53" s="1461"/>
      <c r="P53" s="1058">
        <v>8</v>
      </c>
      <c r="Q53" s="663" t="s">
        <v>658</v>
      </c>
      <c r="R53" s="1234" t="s">
        <v>907</v>
      </c>
      <c r="S53" s="662" t="s">
        <v>643</v>
      </c>
      <c r="T53" s="744">
        <v>204</v>
      </c>
      <c r="U53" s="691" t="s">
        <v>624</v>
      </c>
      <c r="V53" s="1249">
        <v>201</v>
      </c>
      <c r="W53" s="662" t="s">
        <v>633</v>
      </c>
      <c r="X53" s="1258">
        <v>203</v>
      </c>
      <c r="Y53" s="663" t="s">
        <v>667</v>
      </c>
      <c r="Z53" s="1237">
        <v>208</v>
      </c>
      <c r="AA53" s="1062">
        <v>8</v>
      </c>
      <c r="AB53" s="1464"/>
      <c r="AC53" s="1477"/>
      <c r="AD53" s="1099">
        <v>8</v>
      </c>
      <c r="AE53" s="652" t="s">
        <v>651</v>
      </c>
      <c r="AF53" s="1270">
        <v>105</v>
      </c>
      <c r="AG53" s="1119" t="s">
        <v>744</v>
      </c>
      <c r="AH53" s="1280" t="s">
        <v>855</v>
      </c>
      <c r="AI53" s="1114" t="s">
        <v>632</v>
      </c>
      <c r="AJ53" s="1292">
        <v>207</v>
      </c>
      <c r="AK53" s="653" t="s">
        <v>644</v>
      </c>
      <c r="AL53" s="1279">
        <v>213</v>
      </c>
      <c r="AM53" s="672">
        <v>8</v>
      </c>
      <c r="AN53" s="1470"/>
      <c r="AO53" s="1480"/>
      <c r="AP53" s="1130">
        <v>8</v>
      </c>
      <c r="AQ53" s="633" t="s">
        <v>649</v>
      </c>
      <c r="AR53" s="1299">
        <v>202</v>
      </c>
      <c r="AS53" s="686" t="s">
        <v>685</v>
      </c>
      <c r="AT53" s="1310" t="s">
        <v>822</v>
      </c>
      <c r="AU53" s="636" t="s">
        <v>621</v>
      </c>
      <c r="AV53" s="1321">
        <v>206</v>
      </c>
      <c r="AW53" s="634" t="s">
        <v>638</v>
      </c>
      <c r="AX53" s="1310">
        <v>217</v>
      </c>
      <c r="AY53" s="633" t="s">
        <v>676</v>
      </c>
      <c r="AZ53" s="1299" t="s">
        <v>885</v>
      </c>
      <c r="BA53" s="1134">
        <v>8</v>
      </c>
      <c r="BB53" s="1454"/>
      <c r="BC53" s="1457"/>
      <c r="BD53" s="1178">
        <v>8</v>
      </c>
      <c r="BE53" s="1195"/>
      <c r="BF53" s="1348"/>
      <c r="BG53" s="1189" t="s">
        <v>1364</v>
      </c>
      <c r="BH53" s="1374">
        <v>115</v>
      </c>
      <c r="BI53" s="1192"/>
      <c r="BJ53" s="1368"/>
      <c r="BK53" s="1188"/>
      <c r="BL53" s="1374"/>
      <c r="BM53" s="1185" t="s">
        <v>1365</v>
      </c>
      <c r="BN53" s="1348">
        <v>113</v>
      </c>
      <c r="BO53" s="1182">
        <v>8</v>
      </c>
      <c r="BP53" s="1447"/>
      <c r="BR53" s="541" t="str">
        <f t="shared" si="0"/>
        <v>0</v>
      </c>
      <c r="BS53" s="537" t="str">
        <f t="shared" si="1"/>
        <v>0</v>
      </c>
      <c r="BT53" s="537">
        <f t="shared" si="2"/>
        <v>33</v>
      </c>
      <c r="BU53" s="537">
        <f t="shared" si="3"/>
        <v>25</v>
      </c>
      <c r="BV53" s="542">
        <f t="shared" si="4"/>
        <v>26</v>
      </c>
      <c r="BW53" s="541">
        <f t="shared" si="5"/>
        <v>24</v>
      </c>
      <c r="BX53" s="537">
        <f t="shared" si="6"/>
        <v>33</v>
      </c>
      <c r="BY53" s="537">
        <f t="shared" si="7"/>
        <v>24</v>
      </c>
      <c r="BZ53" s="537">
        <f t="shared" si="8"/>
        <v>31</v>
      </c>
      <c r="CA53" s="542">
        <f t="shared" si="9"/>
        <v>29</v>
      </c>
      <c r="CB53" s="541">
        <f t="shared" si="10"/>
        <v>32</v>
      </c>
      <c r="CC53" s="537">
        <f t="shared" si="11"/>
        <v>34</v>
      </c>
      <c r="CD53" s="537">
        <f t="shared" si="12"/>
        <v>35</v>
      </c>
      <c r="CE53" s="542">
        <f t="shared" si="13"/>
        <v>24</v>
      </c>
      <c r="CF53" s="541">
        <f t="shared" si="14"/>
        <v>31</v>
      </c>
      <c r="CG53" s="537">
        <f t="shared" si="15"/>
        <v>32</v>
      </c>
      <c r="CH53" s="537">
        <f t="shared" si="16"/>
        <v>31</v>
      </c>
      <c r="CI53" s="537">
        <f t="shared" si="17"/>
        <v>33</v>
      </c>
      <c r="CJ53" s="542">
        <f t="shared" si="18"/>
        <v>29</v>
      </c>
      <c r="CK53" s="541" t="str">
        <f t="shared" si="19"/>
        <v>0</v>
      </c>
      <c r="CL53" s="537">
        <f t="shared" si="20"/>
        <v>27</v>
      </c>
      <c r="CM53" s="537" t="str">
        <f t="shared" si="21"/>
        <v>0</v>
      </c>
      <c r="CN53" s="537" t="str">
        <f t="shared" si="22"/>
        <v>0</v>
      </c>
      <c r="CO53" s="542">
        <f t="shared" si="23"/>
        <v>27</v>
      </c>
      <c r="CP53" s="550">
        <f t="shared" si="24"/>
        <v>560</v>
      </c>
    </row>
    <row r="54" spans="1:94" ht="96" x14ac:dyDescent="0.45">
      <c r="A54" s="1427"/>
      <c r="B54" s="1034">
        <v>9</v>
      </c>
      <c r="C54" s="1042" t="s">
        <v>188</v>
      </c>
      <c r="D54" s="1208" t="s">
        <v>1185</v>
      </c>
      <c r="E54" s="1045" t="s">
        <v>1329</v>
      </c>
      <c r="F54" s="1216" t="s">
        <v>1185</v>
      </c>
      <c r="G54" s="1047" t="s">
        <v>1313</v>
      </c>
      <c r="H54" s="1224" t="s">
        <v>1185</v>
      </c>
      <c r="I54" s="1045" t="s">
        <v>1313</v>
      </c>
      <c r="J54" s="1216" t="s">
        <v>1185</v>
      </c>
      <c r="K54" s="1042" t="s">
        <v>1313</v>
      </c>
      <c r="L54" s="1208" t="s">
        <v>1185</v>
      </c>
      <c r="M54" s="734">
        <v>9</v>
      </c>
      <c r="N54" s="1437"/>
      <c r="O54" s="1461"/>
      <c r="P54" s="1058">
        <v>9</v>
      </c>
      <c r="Q54" s="663" t="s">
        <v>658</v>
      </c>
      <c r="R54" s="1234" t="s">
        <v>907</v>
      </c>
      <c r="S54" s="662" t="s">
        <v>618</v>
      </c>
      <c r="T54" s="744">
        <v>204</v>
      </c>
      <c r="U54" s="691" t="s">
        <v>624</v>
      </c>
      <c r="V54" s="1249">
        <v>201</v>
      </c>
      <c r="W54" s="662" t="s">
        <v>659</v>
      </c>
      <c r="X54" s="1258" t="s">
        <v>847</v>
      </c>
      <c r="Y54" s="663" t="s">
        <v>667</v>
      </c>
      <c r="Z54" s="1237">
        <v>208</v>
      </c>
      <c r="AA54" s="1062">
        <v>9</v>
      </c>
      <c r="AB54" s="1464"/>
      <c r="AC54" s="1477"/>
      <c r="AD54" s="1099">
        <v>9</v>
      </c>
      <c r="AE54" s="652" t="s">
        <v>723</v>
      </c>
      <c r="AF54" s="1271" t="s">
        <v>853</v>
      </c>
      <c r="AG54" s="653" t="s">
        <v>632</v>
      </c>
      <c r="AH54" s="1280">
        <v>205</v>
      </c>
      <c r="AI54" s="1114" t="s">
        <v>702</v>
      </c>
      <c r="AJ54" s="1292" t="s">
        <v>908</v>
      </c>
      <c r="AK54" s="1109" t="s">
        <v>651</v>
      </c>
      <c r="AL54" s="1279" t="s">
        <v>566</v>
      </c>
      <c r="AM54" s="672">
        <v>9</v>
      </c>
      <c r="AN54" s="1470"/>
      <c r="AO54" s="1480"/>
      <c r="AP54" s="1130">
        <v>9</v>
      </c>
      <c r="AQ54" s="633" t="s">
        <v>704</v>
      </c>
      <c r="AR54" s="1299">
        <v>202</v>
      </c>
      <c r="AS54" s="634"/>
      <c r="AT54" s="1310"/>
      <c r="AU54" s="636" t="s">
        <v>644</v>
      </c>
      <c r="AV54" s="1321">
        <v>213</v>
      </c>
      <c r="AW54" s="686" t="s">
        <v>678</v>
      </c>
      <c r="AX54" s="1310">
        <v>217</v>
      </c>
      <c r="AY54" s="646" t="s">
        <v>675</v>
      </c>
      <c r="AZ54" s="1299">
        <v>216</v>
      </c>
      <c r="BA54" s="1134">
        <v>9</v>
      </c>
      <c r="BB54" s="1454"/>
      <c r="BC54" s="1458"/>
      <c r="BD54" s="1178">
        <v>9</v>
      </c>
      <c r="BE54" s="1186" t="s">
        <v>326</v>
      </c>
      <c r="BF54" s="1348" t="s">
        <v>1185</v>
      </c>
      <c r="BG54" s="1189" t="s">
        <v>1366</v>
      </c>
      <c r="BH54" s="1190" t="s">
        <v>235</v>
      </c>
      <c r="BI54" s="1192" t="s">
        <v>1367</v>
      </c>
      <c r="BJ54" s="1368" t="s">
        <v>1185</v>
      </c>
      <c r="BK54" s="1189" t="s">
        <v>326</v>
      </c>
      <c r="BL54" s="1374" t="s">
        <v>1185</v>
      </c>
      <c r="BM54" s="1195"/>
      <c r="BN54" s="1348"/>
      <c r="BO54" s="1182">
        <v>9</v>
      </c>
      <c r="BP54" s="1448"/>
      <c r="BR54" s="541">
        <f t="shared" si="0"/>
        <v>31</v>
      </c>
      <c r="BS54" s="537">
        <f t="shared" si="1"/>
        <v>31</v>
      </c>
      <c r="BT54" s="537">
        <f t="shared" si="2"/>
        <v>33</v>
      </c>
      <c r="BU54" s="537">
        <f t="shared" si="3"/>
        <v>25</v>
      </c>
      <c r="BV54" s="542">
        <f t="shared" si="4"/>
        <v>26</v>
      </c>
      <c r="BW54" s="541">
        <f t="shared" si="5"/>
        <v>24</v>
      </c>
      <c r="BX54" s="537">
        <f t="shared" si="6"/>
        <v>33</v>
      </c>
      <c r="BY54" s="537">
        <f t="shared" si="7"/>
        <v>24</v>
      </c>
      <c r="BZ54" s="537">
        <f t="shared" si="8"/>
        <v>31</v>
      </c>
      <c r="CA54" s="542">
        <f t="shared" si="9"/>
        <v>29</v>
      </c>
      <c r="CB54" s="541">
        <f t="shared" si="10"/>
        <v>32</v>
      </c>
      <c r="CC54" s="537">
        <f t="shared" si="11"/>
        <v>34</v>
      </c>
      <c r="CD54" s="537">
        <f t="shared" si="12"/>
        <v>35</v>
      </c>
      <c r="CE54" s="542">
        <f t="shared" si="13"/>
        <v>24</v>
      </c>
      <c r="CF54" s="541">
        <f t="shared" si="14"/>
        <v>31</v>
      </c>
      <c r="CG54" s="537" t="str">
        <f t="shared" si="15"/>
        <v>0</v>
      </c>
      <c r="CH54" s="537">
        <f t="shared" si="16"/>
        <v>31</v>
      </c>
      <c r="CI54" s="537">
        <f t="shared" si="17"/>
        <v>33</v>
      </c>
      <c r="CJ54" s="542">
        <f t="shared" si="18"/>
        <v>29</v>
      </c>
      <c r="CK54" s="541">
        <f t="shared" si="19"/>
        <v>31</v>
      </c>
      <c r="CL54" s="537">
        <f t="shared" si="20"/>
        <v>27</v>
      </c>
      <c r="CM54" s="537">
        <f t="shared" si="21"/>
        <v>28</v>
      </c>
      <c r="CN54" s="537">
        <f t="shared" si="22"/>
        <v>24</v>
      </c>
      <c r="CO54" s="542" t="str">
        <f t="shared" si="23"/>
        <v>0</v>
      </c>
      <c r="CP54" s="550">
        <f t="shared" si="24"/>
        <v>646</v>
      </c>
    </row>
    <row r="55" spans="1:94" ht="122.4" x14ac:dyDescent="0.45">
      <c r="A55" s="1427"/>
      <c r="B55" s="1034">
        <v>10</v>
      </c>
      <c r="C55" s="1042" t="s">
        <v>1330</v>
      </c>
      <c r="D55" s="1208" t="s">
        <v>1185</v>
      </c>
      <c r="E55" s="1045" t="s">
        <v>1330</v>
      </c>
      <c r="F55" s="1216" t="s">
        <v>1185</v>
      </c>
      <c r="G55" s="1047" t="s">
        <v>1330</v>
      </c>
      <c r="H55" s="1224" t="s">
        <v>1185</v>
      </c>
      <c r="I55" s="1045" t="s">
        <v>1331</v>
      </c>
      <c r="J55" s="1216" t="s">
        <v>1185</v>
      </c>
      <c r="K55" s="1042" t="s">
        <v>1330</v>
      </c>
      <c r="L55" s="1208" t="s">
        <v>1185</v>
      </c>
      <c r="M55" s="734">
        <v>10</v>
      </c>
      <c r="N55" s="1437"/>
      <c r="O55" s="1461"/>
      <c r="P55" s="1058">
        <v>10</v>
      </c>
      <c r="Q55" s="664" t="s">
        <v>715</v>
      </c>
      <c r="R55" s="1234">
        <v>220</v>
      </c>
      <c r="S55" s="662" t="s">
        <v>642</v>
      </c>
      <c r="T55" s="744">
        <v>204</v>
      </c>
      <c r="U55" s="691" t="s">
        <v>659</v>
      </c>
      <c r="V55" s="1249" t="s">
        <v>836</v>
      </c>
      <c r="W55" s="662" t="s">
        <v>638</v>
      </c>
      <c r="X55" s="1258">
        <v>203</v>
      </c>
      <c r="Y55" s="664" t="s">
        <v>743</v>
      </c>
      <c r="Z55" s="1237">
        <v>208</v>
      </c>
      <c r="AA55" s="1062">
        <v>10</v>
      </c>
      <c r="AB55" s="1464"/>
      <c r="AC55" s="1477"/>
      <c r="AD55" s="1099">
        <v>10</v>
      </c>
      <c r="AE55" s="1105" t="s">
        <v>649</v>
      </c>
      <c r="AF55" s="1271">
        <v>105</v>
      </c>
      <c r="AG55" s="653" t="s">
        <v>632</v>
      </c>
      <c r="AH55" s="1280">
        <v>205</v>
      </c>
      <c r="AI55" s="655" t="s">
        <v>644</v>
      </c>
      <c r="AJ55" s="1292">
        <v>213</v>
      </c>
      <c r="AK55" s="1109" t="s">
        <v>815</v>
      </c>
      <c r="AL55" s="1279" t="s">
        <v>846</v>
      </c>
      <c r="AM55" s="672">
        <v>10</v>
      </c>
      <c r="AN55" s="1470"/>
      <c r="AO55" s="1480"/>
      <c r="AP55" s="1130">
        <v>10</v>
      </c>
      <c r="AQ55" s="633" t="s">
        <v>678</v>
      </c>
      <c r="AR55" s="1299">
        <v>202</v>
      </c>
      <c r="AS55" s="634"/>
      <c r="AT55" s="1310"/>
      <c r="AU55" s="636" t="s">
        <v>639</v>
      </c>
      <c r="AV55" s="1321" t="s">
        <v>822</v>
      </c>
      <c r="AW55" s="634" t="s">
        <v>664</v>
      </c>
      <c r="AX55" s="1310">
        <v>217</v>
      </c>
      <c r="AY55" s="646" t="s">
        <v>700</v>
      </c>
      <c r="AZ55" s="1299">
        <v>216</v>
      </c>
      <c r="BA55" s="1134">
        <v>10</v>
      </c>
      <c r="BB55" s="1454"/>
      <c r="BC55" s="1458"/>
      <c r="BD55" s="1178">
        <v>10</v>
      </c>
      <c r="BE55" s="1186" t="s">
        <v>308</v>
      </c>
      <c r="BF55" s="1348" t="s">
        <v>1185</v>
      </c>
      <c r="BG55" s="1189" t="s">
        <v>308</v>
      </c>
      <c r="BH55" s="1374" t="s">
        <v>1185</v>
      </c>
      <c r="BI55" s="1192" t="s">
        <v>308</v>
      </c>
      <c r="BJ55" s="1368" t="s">
        <v>1185</v>
      </c>
      <c r="BK55" s="1189" t="s">
        <v>308</v>
      </c>
      <c r="BL55" s="1374" t="s">
        <v>1185</v>
      </c>
      <c r="BM55" s="1186" t="s">
        <v>308</v>
      </c>
      <c r="BN55" s="1348" t="s">
        <v>1185</v>
      </c>
      <c r="BO55" s="1182">
        <v>10</v>
      </c>
      <c r="BP55" s="1448"/>
      <c r="BR55" s="541">
        <f t="shared" si="0"/>
        <v>31</v>
      </c>
      <c r="BS55" s="537">
        <f t="shared" si="1"/>
        <v>31</v>
      </c>
      <c r="BT55" s="537">
        <f t="shared" si="2"/>
        <v>33</v>
      </c>
      <c r="BU55" s="537">
        <f t="shared" si="3"/>
        <v>25</v>
      </c>
      <c r="BV55" s="542">
        <f t="shared" si="4"/>
        <v>26</v>
      </c>
      <c r="BW55" s="541">
        <f t="shared" si="5"/>
        <v>24</v>
      </c>
      <c r="BX55" s="537">
        <f t="shared" si="6"/>
        <v>33</v>
      </c>
      <c r="BY55" s="537">
        <f t="shared" si="7"/>
        <v>24</v>
      </c>
      <c r="BZ55" s="537">
        <f t="shared" si="8"/>
        <v>31</v>
      </c>
      <c r="CA55" s="542">
        <f t="shared" si="9"/>
        <v>29</v>
      </c>
      <c r="CB55" s="541">
        <f t="shared" si="10"/>
        <v>32</v>
      </c>
      <c r="CC55" s="537">
        <f t="shared" si="11"/>
        <v>34</v>
      </c>
      <c r="CD55" s="537">
        <f t="shared" si="12"/>
        <v>35</v>
      </c>
      <c r="CE55" s="542">
        <f t="shared" si="13"/>
        <v>24</v>
      </c>
      <c r="CF55" s="541">
        <f t="shared" si="14"/>
        <v>31</v>
      </c>
      <c r="CG55" s="537" t="str">
        <f t="shared" si="15"/>
        <v>0</v>
      </c>
      <c r="CH55" s="537">
        <f t="shared" si="16"/>
        <v>31</v>
      </c>
      <c r="CI55" s="537">
        <f t="shared" si="17"/>
        <v>33</v>
      </c>
      <c r="CJ55" s="542">
        <f t="shared" si="18"/>
        <v>29</v>
      </c>
      <c r="CK55" s="541">
        <f t="shared" si="19"/>
        <v>31</v>
      </c>
      <c r="CL55" s="537">
        <f t="shared" si="20"/>
        <v>27</v>
      </c>
      <c r="CM55" s="537">
        <f t="shared" si="21"/>
        <v>28</v>
      </c>
      <c r="CN55" s="537">
        <f t="shared" si="22"/>
        <v>24</v>
      </c>
      <c r="CO55" s="542">
        <f t="shared" si="23"/>
        <v>27</v>
      </c>
      <c r="CP55" s="550">
        <f t="shared" si="24"/>
        <v>673</v>
      </c>
    </row>
    <row r="56" spans="1:94" ht="163.19999999999999" x14ac:dyDescent="0.45">
      <c r="A56" s="1427"/>
      <c r="B56" s="1035">
        <v>11</v>
      </c>
      <c r="C56" s="1042" t="s">
        <v>1270</v>
      </c>
      <c r="D56" s="1208" t="s">
        <v>1185</v>
      </c>
      <c r="E56" s="1045" t="s">
        <v>1231</v>
      </c>
      <c r="F56" s="1216" t="s">
        <v>1185</v>
      </c>
      <c r="G56" s="1051"/>
      <c r="H56" s="1224"/>
      <c r="I56" s="1045" t="s">
        <v>1322</v>
      </c>
      <c r="J56" s="1216" t="s">
        <v>1185</v>
      </c>
      <c r="K56" s="1053"/>
      <c r="L56" s="1208"/>
      <c r="M56" s="736">
        <v>11</v>
      </c>
      <c r="N56" s="1437"/>
      <c r="O56" s="1461"/>
      <c r="P56" s="1058">
        <v>11</v>
      </c>
      <c r="Q56" s="664" t="s">
        <v>715</v>
      </c>
      <c r="R56" s="1234">
        <v>220</v>
      </c>
      <c r="S56" s="730" t="s">
        <v>747</v>
      </c>
      <c r="T56" s="744">
        <v>204</v>
      </c>
      <c r="U56" s="691" t="s">
        <v>660</v>
      </c>
      <c r="V56" s="1249">
        <v>201</v>
      </c>
      <c r="W56" s="662" t="s">
        <v>638</v>
      </c>
      <c r="X56" s="1258">
        <v>203</v>
      </c>
      <c r="Y56" s="663" t="s">
        <v>724</v>
      </c>
      <c r="Z56" s="1237">
        <v>208</v>
      </c>
      <c r="AA56" s="1062">
        <v>11</v>
      </c>
      <c r="AB56" s="1464"/>
      <c r="AC56" s="1477"/>
      <c r="AD56" s="1100">
        <v>11</v>
      </c>
      <c r="AE56" s="1105" t="s">
        <v>704</v>
      </c>
      <c r="AF56" s="1271">
        <v>105</v>
      </c>
      <c r="AG56" s="1109" t="s">
        <v>644</v>
      </c>
      <c r="AH56" s="1280">
        <v>213</v>
      </c>
      <c r="AI56" s="655" t="s">
        <v>666</v>
      </c>
      <c r="AJ56" s="1292">
        <v>207</v>
      </c>
      <c r="AK56" s="653" t="s">
        <v>657</v>
      </c>
      <c r="AL56" s="1279" t="s">
        <v>856</v>
      </c>
      <c r="AM56" s="672">
        <v>11</v>
      </c>
      <c r="AN56" s="1470"/>
      <c r="AO56" s="1480"/>
      <c r="AP56" s="1131">
        <v>11</v>
      </c>
      <c r="AQ56" s="633" t="s">
        <v>664</v>
      </c>
      <c r="AR56" s="1299">
        <v>202</v>
      </c>
      <c r="AS56" s="634"/>
      <c r="AT56" s="1310"/>
      <c r="AU56" s="636" t="s">
        <v>627</v>
      </c>
      <c r="AV56" s="1321">
        <v>206</v>
      </c>
      <c r="AW56" s="634" t="s">
        <v>685</v>
      </c>
      <c r="AX56" s="1310" t="s">
        <v>822</v>
      </c>
      <c r="AY56" s="633" t="s">
        <v>706</v>
      </c>
      <c r="AZ56" s="1299">
        <v>216</v>
      </c>
      <c r="BA56" s="1135">
        <v>11</v>
      </c>
      <c r="BB56" s="1454"/>
      <c r="BC56" s="1458"/>
      <c r="BD56" s="1179">
        <v>11</v>
      </c>
      <c r="BE56" s="1187"/>
      <c r="BF56" s="1348"/>
      <c r="BG56" s="1189" t="s">
        <v>1344</v>
      </c>
      <c r="BH56" s="1374" t="s">
        <v>1185</v>
      </c>
      <c r="BI56" s="1191"/>
      <c r="BJ56" s="1368"/>
      <c r="BK56" s="1188"/>
      <c r="BL56" s="1374"/>
      <c r="BM56" s="1195"/>
      <c r="BN56" s="1348"/>
      <c r="BO56" s="1183">
        <v>11</v>
      </c>
      <c r="BP56" s="1448"/>
      <c r="BR56" s="541">
        <f t="shared" si="0"/>
        <v>31</v>
      </c>
      <c r="BS56" s="537">
        <f t="shared" si="1"/>
        <v>31</v>
      </c>
      <c r="BT56" s="537" t="str">
        <f t="shared" si="2"/>
        <v>0</v>
      </c>
      <c r="BU56" s="537">
        <f t="shared" si="3"/>
        <v>25</v>
      </c>
      <c r="BV56" s="542" t="str">
        <f t="shared" si="4"/>
        <v>0</v>
      </c>
      <c r="BW56" s="541">
        <f t="shared" si="5"/>
        <v>24</v>
      </c>
      <c r="BX56" s="537">
        <f t="shared" si="6"/>
        <v>33</v>
      </c>
      <c r="BY56" s="537">
        <f t="shared" si="7"/>
        <v>24</v>
      </c>
      <c r="BZ56" s="537">
        <f t="shared" si="8"/>
        <v>31</v>
      </c>
      <c r="CA56" s="542">
        <f t="shared" si="9"/>
        <v>29</v>
      </c>
      <c r="CB56" s="541">
        <f t="shared" si="10"/>
        <v>32</v>
      </c>
      <c r="CC56" s="537">
        <f t="shared" si="11"/>
        <v>34</v>
      </c>
      <c r="CD56" s="537">
        <f t="shared" si="12"/>
        <v>35</v>
      </c>
      <c r="CE56" s="542">
        <f t="shared" si="13"/>
        <v>24</v>
      </c>
      <c r="CF56" s="541">
        <f t="shared" si="14"/>
        <v>31</v>
      </c>
      <c r="CG56" s="537" t="str">
        <f t="shared" si="15"/>
        <v>0</v>
      </c>
      <c r="CH56" s="537">
        <f t="shared" si="16"/>
        <v>31</v>
      </c>
      <c r="CI56" s="537">
        <f t="shared" si="17"/>
        <v>33</v>
      </c>
      <c r="CJ56" s="542">
        <f t="shared" si="18"/>
        <v>29</v>
      </c>
      <c r="CK56" s="541" t="str">
        <f t="shared" si="19"/>
        <v>0</v>
      </c>
      <c r="CL56" s="537">
        <f t="shared" si="20"/>
        <v>27</v>
      </c>
      <c r="CM56" s="537" t="str">
        <f t="shared" si="21"/>
        <v>0</v>
      </c>
      <c r="CN56" s="537" t="str">
        <f t="shared" si="22"/>
        <v>0</v>
      </c>
      <c r="CO56" s="542" t="str">
        <f t="shared" si="23"/>
        <v>0</v>
      </c>
      <c r="CP56" s="550">
        <f t="shared" si="24"/>
        <v>504</v>
      </c>
    </row>
    <row r="57" spans="1:94" ht="81" customHeight="1" x14ac:dyDescent="0.45">
      <c r="A57" s="1427"/>
      <c r="B57" s="1035">
        <v>12</v>
      </c>
      <c r="C57" s="136"/>
      <c r="D57" s="1206"/>
      <c r="E57" s="124"/>
      <c r="F57" s="1215"/>
      <c r="G57" s="189"/>
      <c r="H57" s="1223"/>
      <c r="I57" s="124"/>
      <c r="J57" s="1215"/>
      <c r="K57" s="221"/>
      <c r="L57" s="1206"/>
      <c r="M57" s="736">
        <v>12</v>
      </c>
      <c r="N57" s="1437"/>
      <c r="O57" s="1461"/>
      <c r="P57" s="1059">
        <v>12</v>
      </c>
      <c r="Q57" s="663" t="s">
        <v>663</v>
      </c>
      <c r="R57" s="1234">
        <v>220</v>
      </c>
      <c r="S57" s="662" t="s">
        <v>724</v>
      </c>
      <c r="T57" s="744">
        <v>204</v>
      </c>
      <c r="U57" s="691" t="s">
        <v>665</v>
      </c>
      <c r="V57" s="1249">
        <v>201</v>
      </c>
      <c r="W57" s="662" t="s">
        <v>668</v>
      </c>
      <c r="X57" s="1258" t="s">
        <v>89</v>
      </c>
      <c r="Y57" s="663" t="s">
        <v>651</v>
      </c>
      <c r="Z57" s="1237">
        <v>208</v>
      </c>
      <c r="AA57" s="1063">
        <v>12</v>
      </c>
      <c r="AB57" s="1464"/>
      <c r="AC57" s="1477"/>
      <c r="AD57" s="1100">
        <v>12</v>
      </c>
      <c r="AE57" s="652" t="s">
        <v>720</v>
      </c>
      <c r="AF57" s="1271" t="s">
        <v>854</v>
      </c>
      <c r="AG57" s="1109" t="s">
        <v>679</v>
      </c>
      <c r="AH57" s="1280">
        <v>205</v>
      </c>
      <c r="AI57" s="1114" t="s">
        <v>685</v>
      </c>
      <c r="AJ57" s="1292" t="s">
        <v>822</v>
      </c>
      <c r="AK57" s="653" t="s">
        <v>630</v>
      </c>
      <c r="AL57" s="1279" t="s">
        <v>566</v>
      </c>
      <c r="AM57" s="672">
        <v>12</v>
      </c>
      <c r="AN57" s="1470"/>
      <c r="AO57" s="1480"/>
      <c r="AP57" s="1131">
        <v>12</v>
      </c>
      <c r="AQ57" s="633" t="s">
        <v>674</v>
      </c>
      <c r="AR57" s="1299">
        <v>202</v>
      </c>
      <c r="AS57" s="634"/>
      <c r="AT57" s="1310"/>
      <c r="AU57" s="636" t="s">
        <v>664</v>
      </c>
      <c r="AV57" s="1321">
        <v>206</v>
      </c>
      <c r="AW57" s="634" t="s">
        <v>673</v>
      </c>
      <c r="AX57" s="1310" t="s">
        <v>884</v>
      </c>
      <c r="AY57" s="633" t="s">
        <v>672</v>
      </c>
      <c r="AZ57" s="1299" t="s">
        <v>89</v>
      </c>
      <c r="BA57" s="1135">
        <v>12</v>
      </c>
      <c r="BB57" s="1454"/>
      <c r="BC57" s="1458"/>
      <c r="BD57" s="1179">
        <v>12</v>
      </c>
      <c r="BE57" s="1195"/>
      <c r="BF57" s="1348"/>
      <c r="BG57" s="1188"/>
      <c r="BH57" s="1374"/>
      <c r="BI57" s="1191"/>
      <c r="BJ57" s="1368"/>
      <c r="BK57" s="1188"/>
      <c r="BL57" s="1374"/>
      <c r="BM57" s="1186" t="s">
        <v>1357</v>
      </c>
      <c r="BN57" s="1348" t="s">
        <v>1185</v>
      </c>
      <c r="BO57" s="1183">
        <v>12</v>
      </c>
      <c r="BP57" s="1448"/>
      <c r="BR57" s="541" t="str">
        <f t="shared" si="0"/>
        <v>0</v>
      </c>
      <c r="BS57" s="537" t="str">
        <f t="shared" si="1"/>
        <v>0</v>
      </c>
      <c r="BT57" s="537" t="str">
        <f t="shared" si="2"/>
        <v>0</v>
      </c>
      <c r="BU57" s="537" t="str">
        <f t="shared" si="3"/>
        <v>0</v>
      </c>
      <c r="BV57" s="542" t="str">
        <f t="shared" si="4"/>
        <v>0</v>
      </c>
      <c r="BW57" s="541">
        <f t="shared" si="5"/>
        <v>24</v>
      </c>
      <c r="BX57" s="537">
        <f t="shared" si="6"/>
        <v>33</v>
      </c>
      <c r="BY57" s="537">
        <f t="shared" si="7"/>
        <v>24</v>
      </c>
      <c r="BZ57" s="537">
        <f t="shared" si="8"/>
        <v>31</v>
      </c>
      <c r="CA57" s="542">
        <f t="shared" si="9"/>
        <v>29</v>
      </c>
      <c r="CB57" s="541">
        <f t="shared" si="10"/>
        <v>32</v>
      </c>
      <c r="CC57" s="537">
        <f t="shared" si="11"/>
        <v>34</v>
      </c>
      <c r="CD57" s="537">
        <f t="shared" si="12"/>
        <v>35</v>
      </c>
      <c r="CE57" s="542">
        <f t="shared" si="13"/>
        <v>24</v>
      </c>
      <c r="CF57" s="541">
        <f t="shared" si="14"/>
        <v>31</v>
      </c>
      <c r="CG57" s="537" t="str">
        <f t="shared" si="15"/>
        <v>0</v>
      </c>
      <c r="CH57" s="537">
        <f t="shared" si="16"/>
        <v>31</v>
      </c>
      <c r="CI57" s="537">
        <f t="shared" si="17"/>
        <v>33</v>
      </c>
      <c r="CJ57" s="542">
        <f t="shared" si="18"/>
        <v>29</v>
      </c>
      <c r="CK57" s="541" t="str">
        <f t="shared" si="19"/>
        <v>0</v>
      </c>
      <c r="CL57" s="537" t="str">
        <f t="shared" si="20"/>
        <v>0</v>
      </c>
      <c r="CM57" s="537" t="str">
        <f t="shared" si="21"/>
        <v>0</v>
      </c>
      <c r="CN57" s="537" t="str">
        <f t="shared" si="22"/>
        <v>0</v>
      </c>
      <c r="CO57" s="542">
        <f t="shared" si="23"/>
        <v>27</v>
      </c>
      <c r="CP57" s="550">
        <f t="shared" si="24"/>
        <v>417</v>
      </c>
    </row>
    <row r="58" spans="1:94" ht="96.6" thickBot="1" x14ac:dyDescent="0.5">
      <c r="A58" s="1428"/>
      <c r="B58" s="1036">
        <v>13</v>
      </c>
      <c r="C58" s="181"/>
      <c r="D58" s="1209"/>
      <c r="E58" s="184"/>
      <c r="F58" s="1220"/>
      <c r="G58" s="194"/>
      <c r="H58" s="1225"/>
      <c r="I58" s="184"/>
      <c r="J58" s="1220"/>
      <c r="K58" s="224"/>
      <c r="L58" s="1209"/>
      <c r="M58" s="1037">
        <v>13</v>
      </c>
      <c r="N58" s="1438"/>
      <c r="O58" s="1462"/>
      <c r="P58" s="1060">
        <v>13</v>
      </c>
      <c r="Q58" s="660" t="s">
        <v>724</v>
      </c>
      <c r="R58" s="1235">
        <v>220</v>
      </c>
      <c r="S58" s="661" t="s">
        <v>662</v>
      </c>
      <c r="T58" s="728" t="s">
        <v>849</v>
      </c>
      <c r="U58" s="1079" t="s">
        <v>1180</v>
      </c>
      <c r="V58" s="1250">
        <v>201</v>
      </c>
      <c r="W58" s="661" t="s">
        <v>791</v>
      </c>
      <c r="X58" s="1259">
        <v>203</v>
      </c>
      <c r="Y58" s="660" t="s">
        <v>668</v>
      </c>
      <c r="Z58" s="1264" t="s">
        <v>89</v>
      </c>
      <c r="AA58" s="1064">
        <v>13</v>
      </c>
      <c r="AB58" s="1465"/>
      <c r="AC58" s="1478"/>
      <c r="AD58" s="1101">
        <v>13</v>
      </c>
      <c r="AE58" s="701" t="s">
        <v>765</v>
      </c>
      <c r="AF58" s="1272" t="s">
        <v>89</v>
      </c>
      <c r="AG58" s="654" t="s">
        <v>721</v>
      </c>
      <c r="AH58" s="1286" t="s">
        <v>857</v>
      </c>
      <c r="AI58" s="1122" t="s">
        <v>685</v>
      </c>
      <c r="AJ58" s="1293" t="s">
        <v>822</v>
      </c>
      <c r="AK58" s="654" t="s">
        <v>756</v>
      </c>
      <c r="AL58" s="1286" t="s">
        <v>566</v>
      </c>
      <c r="AM58" s="674">
        <v>13</v>
      </c>
      <c r="AN58" s="1471"/>
      <c r="AO58" s="1481"/>
      <c r="AP58" s="1132">
        <v>13</v>
      </c>
      <c r="AQ58" s="643" t="s">
        <v>651</v>
      </c>
      <c r="AR58" s="1304">
        <v>202</v>
      </c>
      <c r="AS58" s="644"/>
      <c r="AT58" s="1314"/>
      <c r="AU58" s="645" t="s">
        <v>672</v>
      </c>
      <c r="AV58" s="1324" t="s">
        <v>89</v>
      </c>
      <c r="AW58" s="644" t="s">
        <v>674</v>
      </c>
      <c r="AX58" s="1314">
        <v>217</v>
      </c>
      <c r="AY58" s="643" t="s">
        <v>664</v>
      </c>
      <c r="AZ58" s="1304">
        <v>216</v>
      </c>
      <c r="BA58" s="1160">
        <v>13</v>
      </c>
      <c r="BB58" s="1455"/>
      <c r="BC58" s="1459"/>
      <c r="BD58" s="1180">
        <v>13</v>
      </c>
      <c r="BE58" s="193"/>
      <c r="BF58" s="1349"/>
      <c r="BG58" s="178"/>
      <c r="BH58" s="1357"/>
      <c r="BI58" s="179"/>
      <c r="BJ58" s="1367"/>
      <c r="BK58" s="178"/>
      <c r="BL58" s="1357"/>
      <c r="BM58" s="193"/>
      <c r="BN58" s="1349"/>
      <c r="BO58" s="1184">
        <v>13</v>
      </c>
      <c r="BP58" s="1449"/>
      <c r="BR58" s="543" t="str">
        <f t="shared" si="0"/>
        <v>0</v>
      </c>
      <c r="BS58" s="544" t="str">
        <f t="shared" si="1"/>
        <v>0</v>
      </c>
      <c r="BT58" s="544" t="str">
        <f t="shared" si="2"/>
        <v>0</v>
      </c>
      <c r="BU58" s="544" t="str">
        <f t="shared" si="3"/>
        <v>0</v>
      </c>
      <c r="BV58" s="545" t="str">
        <f t="shared" si="4"/>
        <v>0</v>
      </c>
      <c r="BW58" s="543">
        <f t="shared" si="5"/>
        <v>24</v>
      </c>
      <c r="BX58" s="544">
        <f t="shared" si="6"/>
        <v>33</v>
      </c>
      <c r="BY58" s="544">
        <f t="shared" si="7"/>
        <v>24</v>
      </c>
      <c r="BZ58" s="544">
        <f t="shared" si="8"/>
        <v>31</v>
      </c>
      <c r="CA58" s="545">
        <f t="shared" si="9"/>
        <v>29</v>
      </c>
      <c r="CB58" s="543">
        <f t="shared" si="10"/>
        <v>32</v>
      </c>
      <c r="CC58" s="544">
        <f t="shared" si="11"/>
        <v>34</v>
      </c>
      <c r="CD58" s="544">
        <f t="shared" si="12"/>
        <v>35</v>
      </c>
      <c r="CE58" s="545">
        <f t="shared" si="13"/>
        <v>24</v>
      </c>
      <c r="CF58" s="543">
        <f t="shared" si="14"/>
        <v>31</v>
      </c>
      <c r="CG58" s="544" t="str">
        <f t="shared" si="15"/>
        <v>0</v>
      </c>
      <c r="CH58" s="544">
        <f t="shared" si="16"/>
        <v>31</v>
      </c>
      <c r="CI58" s="544">
        <f t="shared" si="17"/>
        <v>33</v>
      </c>
      <c r="CJ58" s="545">
        <f t="shared" si="18"/>
        <v>29</v>
      </c>
      <c r="CK58" s="543" t="str">
        <f t="shared" si="19"/>
        <v>0</v>
      </c>
      <c r="CL58" s="544" t="str">
        <f t="shared" si="20"/>
        <v>0</v>
      </c>
      <c r="CM58" s="544" t="str">
        <f t="shared" si="21"/>
        <v>0</v>
      </c>
      <c r="CN58" s="544" t="str">
        <f t="shared" si="22"/>
        <v>0</v>
      </c>
      <c r="CO58" s="542" t="str">
        <f t="shared" si="23"/>
        <v>0</v>
      </c>
      <c r="CP58" s="550">
        <f t="shared" si="24"/>
        <v>390</v>
      </c>
    </row>
    <row r="59" spans="1:94" ht="69" customHeight="1" x14ac:dyDescent="0.45">
      <c r="A59" s="1419" t="s">
        <v>3</v>
      </c>
      <c r="B59" s="1049">
        <v>1</v>
      </c>
      <c r="C59" s="697" t="s">
        <v>816</v>
      </c>
      <c r="D59" s="1205">
        <v>110</v>
      </c>
      <c r="E59" s="682" t="s">
        <v>679</v>
      </c>
      <c r="F59" s="1218">
        <v>208</v>
      </c>
      <c r="G59" s="684" t="s">
        <v>622</v>
      </c>
      <c r="H59" s="1226">
        <v>217</v>
      </c>
      <c r="I59" s="1056" t="s">
        <v>750</v>
      </c>
      <c r="J59" s="1218" t="s">
        <v>566</v>
      </c>
      <c r="K59" s="681" t="s">
        <v>634</v>
      </c>
      <c r="L59" s="1205">
        <v>115</v>
      </c>
      <c r="M59" s="735">
        <v>1</v>
      </c>
      <c r="N59" s="1429" t="s">
        <v>3</v>
      </c>
      <c r="O59" s="1460" t="s">
        <v>3</v>
      </c>
      <c r="P59" s="1057">
        <v>1</v>
      </c>
      <c r="Q59" s="104"/>
      <c r="R59" s="1236"/>
      <c r="S59" s="107"/>
      <c r="T59" s="745"/>
      <c r="U59" s="106"/>
      <c r="V59" s="1251"/>
      <c r="W59" s="105"/>
      <c r="X59" s="1260"/>
      <c r="Y59" s="104"/>
      <c r="Z59" s="1236"/>
      <c r="AA59" s="1061">
        <v>1</v>
      </c>
      <c r="AB59" s="1463" t="s">
        <v>3</v>
      </c>
      <c r="AC59" s="1466" t="s">
        <v>3</v>
      </c>
      <c r="AD59" s="1098">
        <v>1</v>
      </c>
      <c r="AE59" s="1123"/>
      <c r="AF59" s="1273"/>
      <c r="AG59" s="109"/>
      <c r="AH59" s="1276"/>
      <c r="AI59" s="110"/>
      <c r="AJ59" s="1288"/>
      <c r="AK59" s="109"/>
      <c r="AL59" s="1276"/>
      <c r="AM59" s="668">
        <v>1</v>
      </c>
      <c r="AN59" s="1469" t="s">
        <v>3</v>
      </c>
      <c r="AO59" s="1472" t="s">
        <v>3</v>
      </c>
      <c r="AP59" s="1129">
        <v>1</v>
      </c>
      <c r="AQ59" s="1161" t="s">
        <v>1339</v>
      </c>
      <c r="AR59" s="1305" t="s">
        <v>1185</v>
      </c>
      <c r="AS59" s="1162" t="s">
        <v>1339</v>
      </c>
      <c r="AT59" s="1315" t="s">
        <v>1185</v>
      </c>
      <c r="AU59" s="1163" t="s">
        <v>1339</v>
      </c>
      <c r="AV59" s="1333" t="s">
        <v>1185</v>
      </c>
      <c r="AW59" s="1162" t="s">
        <v>1339</v>
      </c>
      <c r="AX59" s="1338" t="s">
        <v>1185</v>
      </c>
      <c r="AY59" s="1161" t="s">
        <v>1339</v>
      </c>
      <c r="AZ59" s="1305" t="s">
        <v>1185</v>
      </c>
      <c r="BA59" s="1133">
        <v>1</v>
      </c>
      <c r="BB59" s="1439" t="s">
        <v>3</v>
      </c>
      <c r="BC59" s="1442" t="s">
        <v>3</v>
      </c>
      <c r="BD59" s="1177">
        <v>1</v>
      </c>
      <c r="BE59" s="687" t="s">
        <v>1094</v>
      </c>
      <c r="BF59" s="1345">
        <v>201</v>
      </c>
      <c r="BG59" s="688"/>
      <c r="BH59" s="1373"/>
      <c r="BI59" s="689" t="s">
        <v>677</v>
      </c>
      <c r="BJ59" s="1369" t="s">
        <v>89</v>
      </c>
      <c r="BK59" s="688" t="s">
        <v>631</v>
      </c>
      <c r="BL59" s="1358">
        <v>112</v>
      </c>
      <c r="BM59" s="687" t="s">
        <v>664</v>
      </c>
      <c r="BN59" s="1345">
        <v>220</v>
      </c>
      <c r="BO59" s="1181">
        <v>1</v>
      </c>
      <c r="BP59" s="1446" t="s">
        <v>3</v>
      </c>
      <c r="BR59" s="538">
        <f t="shared" si="0"/>
        <v>31</v>
      </c>
      <c r="BS59" s="539">
        <f t="shared" si="1"/>
        <v>31</v>
      </c>
      <c r="BT59" s="539">
        <f t="shared" si="2"/>
        <v>33</v>
      </c>
      <c r="BU59" s="539">
        <f t="shared" si="3"/>
        <v>25</v>
      </c>
      <c r="BV59" s="540">
        <f t="shared" si="4"/>
        <v>26</v>
      </c>
      <c r="BW59" s="538" t="str">
        <f t="shared" si="5"/>
        <v>0</v>
      </c>
      <c r="BX59" s="539" t="str">
        <f t="shared" si="6"/>
        <v>0</v>
      </c>
      <c r="BY59" s="539" t="str">
        <f t="shared" si="7"/>
        <v>0</v>
      </c>
      <c r="BZ59" s="539" t="str">
        <f t="shared" si="8"/>
        <v>0</v>
      </c>
      <c r="CA59" s="540" t="str">
        <f t="shared" si="9"/>
        <v>0</v>
      </c>
      <c r="CB59" s="538" t="str">
        <f t="shared" si="10"/>
        <v>0</v>
      </c>
      <c r="CC59" s="539" t="str">
        <f t="shared" si="11"/>
        <v>0</v>
      </c>
      <c r="CD59" s="539" t="str">
        <f t="shared" si="12"/>
        <v>0</v>
      </c>
      <c r="CE59" s="540" t="str">
        <f t="shared" si="13"/>
        <v>0</v>
      </c>
      <c r="CF59" s="538">
        <f t="shared" si="14"/>
        <v>31</v>
      </c>
      <c r="CG59" s="539">
        <f t="shared" si="15"/>
        <v>32</v>
      </c>
      <c r="CH59" s="539">
        <f t="shared" si="16"/>
        <v>31</v>
      </c>
      <c r="CI59" s="539">
        <f t="shared" si="17"/>
        <v>33</v>
      </c>
      <c r="CJ59" s="540">
        <f t="shared" si="18"/>
        <v>29</v>
      </c>
      <c r="CK59" s="538">
        <f t="shared" si="19"/>
        <v>31</v>
      </c>
      <c r="CL59" s="539" t="str">
        <f t="shared" si="20"/>
        <v>0</v>
      </c>
      <c r="CM59" s="539">
        <f t="shared" si="21"/>
        <v>28</v>
      </c>
      <c r="CN59" s="539" t="str">
        <f>IF(BM58=0,"0",BK$1)</f>
        <v>0</v>
      </c>
      <c r="CO59" s="540">
        <f t="shared" si="23"/>
        <v>27</v>
      </c>
      <c r="CP59" s="550">
        <f t="shared" si="24"/>
        <v>388</v>
      </c>
    </row>
    <row r="60" spans="1:94" ht="69" customHeight="1" x14ac:dyDescent="0.45">
      <c r="A60" s="1420"/>
      <c r="B60" s="1034">
        <v>2</v>
      </c>
      <c r="C60" s="624" t="s">
        <v>679</v>
      </c>
      <c r="D60" s="1206">
        <v>110</v>
      </c>
      <c r="E60" s="626" t="s">
        <v>621</v>
      </c>
      <c r="F60" s="1215">
        <v>208</v>
      </c>
      <c r="G60" s="627" t="s">
        <v>727</v>
      </c>
      <c r="H60" s="1227">
        <v>217</v>
      </c>
      <c r="I60" s="626" t="s">
        <v>631</v>
      </c>
      <c r="J60" s="1215" t="s">
        <v>566</v>
      </c>
      <c r="K60" s="624" t="s">
        <v>726</v>
      </c>
      <c r="L60" s="1206">
        <v>115</v>
      </c>
      <c r="M60" s="734">
        <v>2</v>
      </c>
      <c r="N60" s="1430"/>
      <c r="O60" s="1461"/>
      <c r="P60" s="1058">
        <v>2</v>
      </c>
      <c r="Q60" s="1065" t="s">
        <v>1333</v>
      </c>
      <c r="R60" s="1232" t="s">
        <v>1185</v>
      </c>
      <c r="S60" s="1068"/>
      <c r="T60" s="1071"/>
      <c r="U60" s="1073"/>
      <c r="V60" s="1248"/>
      <c r="W60" s="1077"/>
      <c r="X60" s="1257"/>
      <c r="Y60" s="1066"/>
      <c r="Z60" s="1232"/>
      <c r="AA60" s="1062">
        <v>2</v>
      </c>
      <c r="AB60" s="1464"/>
      <c r="AC60" s="1467"/>
      <c r="AD60" s="1099">
        <v>2</v>
      </c>
      <c r="AE60" s="139"/>
      <c r="AF60" s="1269"/>
      <c r="AG60" s="130"/>
      <c r="AH60" s="1281"/>
      <c r="AI60" s="145"/>
      <c r="AJ60" s="1291"/>
      <c r="AK60" s="128"/>
      <c r="AL60" s="1279"/>
      <c r="AM60" s="669">
        <v>2</v>
      </c>
      <c r="AN60" s="1470"/>
      <c r="AO60" s="1473"/>
      <c r="AP60" s="1130">
        <v>2</v>
      </c>
      <c r="AQ60" s="1136"/>
      <c r="AR60" s="1306"/>
      <c r="AS60" s="1142" t="s">
        <v>637</v>
      </c>
      <c r="AT60" s="1316">
        <v>203</v>
      </c>
      <c r="AU60" s="1145"/>
      <c r="AV60" s="1325"/>
      <c r="AW60" s="1150"/>
      <c r="AX60" s="1339"/>
      <c r="AY60" s="1136"/>
      <c r="AZ60" s="1344"/>
      <c r="BA60" s="1134">
        <v>2</v>
      </c>
      <c r="BB60" s="1440"/>
      <c r="BC60" s="1443"/>
      <c r="BD60" s="1178">
        <v>2</v>
      </c>
      <c r="BE60" s="619" t="s">
        <v>812</v>
      </c>
      <c r="BF60" s="1346">
        <v>201</v>
      </c>
      <c r="BG60" s="615" t="s">
        <v>1109</v>
      </c>
      <c r="BH60" s="1353">
        <v>206</v>
      </c>
      <c r="BI60" s="613" t="s">
        <v>623</v>
      </c>
      <c r="BJ60" s="1365">
        <v>205</v>
      </c>
      <c r="BK60" s="612" t="s">
        <v>619</v>
      </c>
      <c r="BL60" s="1353" t="s">
        <v>580</v>
      </c>
      <c r="BM60" s="620" t="s">
        <v>650</v>
      </c>
      <c r="BN60" s="1346">
        <v>220</v>
      </c>
      <c r="BO60" s="1182">
        <v>2</v>
      </c>
      <c r="BP60" s="1447"/>
      <c r="BR60" s="541">
        <f t="shared" si="0"/>
        <v>31</v>
      </c>
      <c r="BS60" s="537">
        <f t="shared" si="1"/>
        <v>31</v>
      </c>
      <c r="BT60" s="537">
        <f t="shared" si="2"/>
        <v>33</v>
      </c>
      <c r="BU60" s="537">
        <f t="shared" si="3"/>
        <v>25</v>
      </c>
      <c r="BV60" s="542">
        <f t="shared" si="4"/>
        <v>26</v>
      </c>
      <c r="BW60" s="541">
        <f t="shared" si="5"/>
        <v>24</v>
      </c>
      <c r="BX60" s="537" t="str">
        <f t="shared" si="6"/>
        <v>0</v>
      </c>
      <c r="BY60" s="537" t="str">
        <f t="shared" si="7"/>
        <v>0</v>
      </c>
      <c r="BZ60" s="537" t="str">
        <f t="shared" si="8"/>
        <v>0</v>
      </c>
      <c r="CA60" s="542" t="str">
        <f t="shared" si="9"/>
        <v>0</v>
      </c>
      <c r="CB60" s="541" t="str">
        <f t="shared" si="10"/>
        <v>0</v>
      </c>
      <c r="CC60" s="537" t="str">
        <f t="shared" si="11"/>
        <v>0</v>
      </c>
      <c r="CD60" s="537" t="str">
        <f t="shared" si="12"/>
        <v>0</v>
      </c>
      <c r="CE60" s="542" t="str">
        <f t="shared" si="13"/>
        <v>0</v>
      </c>
      <c r="CF60" s="541" t="str">
        <f t="shared" si="14"/>
        <v>0</v>
      </c>
      <c r="CG60" s="537">
        <f t="shared" si="15"/>
        <v>32</v>
      </c>
      <c r="CH60" s="537" t="str">
        <f t="shared" si="16"/>
        <v>0</v>
      </c>
      <c r="CI60" s="537" t="str">
        <f t="shared" si="17"/>
        <v>0</v>
      </c>
      <c r="CJ60" s="542" t="str">
        <f t="shared" si="18"/>
        <v>0</v>
      </c>
      <c r="CK60" s="541">
        <f t="shared" si="19"/>
        <v>31</v>
      </c>
      <c r="CL60" s="537">
        <f t="shared" si="20"/>
        <v>27</v>
      </c>
      <c r="CM60" s="537">
        <f t="shared" si="21"/>
        <v>28</v>
      </c>
      <c r="CN60" s="537">
        <f t="shared" si="22"/>
        <v>24</v>
      </c>
      <c r="CO60" s="542">
        <f t="shared" si="23"/>
        <v>27</v>
      </c>
      <c r="CP60" s="550">
        <f t="shared" si="24"/>
        <v>339</v>
      </c>
    </row>
    <row r="61" spans="1:94" ht="122.4" x14ac:dyDescent="0.45">
      <c r="A61" s="1420"/>
      <c r="B61" s="1034">
        <v>3</v>
      </c>
      <c r="C61" s="624" t="s">
        <v>722</v>
      </c>
      <c r="D61" s="1206" t="s">
        <v>89</v>
      </c>
      <c r="E61" s="626" t="s">
        <v>727</v>
      </c>
      <c r="F61" s="1219">
        <v>208</v>
      </c>
      <c r="G61" s="627" t="s">
        <v>632</v>
      </c>
      <c r="H61" s="1223">
        <v>217</v>
      </c>
      <c r="I61" s="710" t="s">
        <v>750</v>
      </c>
      <c r="J61" s="1219" t="s">
        <v>566</v>
      </c>
      <c r="K61" s="711" t="s">
        <v>751</v>
      </c>
      <c r="L61" s="1207">
        <v>115</v>
      </c>
      <c r="M61" s="734">
        <v>3</v>
      </c>
      <c r="N61" s="1430"/>
      <c r="O61" s="1461"/>
      <c r="P61" s="1058">
        <v>3</v>
      </c>
      <c r="Q61" s="1065" t="s">
        <v>233</v>
      </c>
      <c r="R61" s="1232" t="s">
        <v>1185</v>
      </c>
      <c r="S61" s="1069" t="s">
        <v>1333</v>
      </c>
      <c r="T61" s="1072" t="s">
        <v>1185</v>
      </c>
      <c r="U61" s="1074" t="s">
        <v>233</v>
      </c>
      <c r="V61" s="1248" t="s">
        <v>1185</v>
      </c>
      <c r="W61" s="1069" t="s">
        <v>233</v>
      </c>
      <c r="X61" s="1257" t="s">
        <v>1185</v>
      </c>
      <c r="Y61" s="1065" t="s">
        <v>233</v>
      </c>
      <c r="Z61" s="1233" t="s">
        <v>1185</v>
      </c>
      <c r="AA61" s="1062">
        <v>3</v>
      </c>
      <c r="AB61" s="1464"/>
      <c r="AC61" s="1467"/>
      <c r="AD61" s="1099">
        <v>3</v>
      </c>
      <c r="AE61" s="1103" t="s">
        <v>168</v>
      </c>
      <c r="AF61" s="1274" t="s">
        <v>1185</v>
      </c>
      <c r="AG61" s="1107" t="s">
        <v>168</v>
      </c>
      <c r="AH61" s="1277" t="s">
        <v>1185</v>
      </c>
      <c r="AI61" s="1111" t="s">
        <v>168</v>
      </c>
      <c r="AJ61" s="1289" t="s">
        <v>1185</v>
      </c>
      <c r="AK61" s="1107" t="s">
        <v>168</v>
      </c>
      <c r="AL61" s="1296" t="s">
        <v>1185</v>
      </c>
      <c r="AM61" s="669">
        <v>3</v>
      </c>
      <c r="AN61" s="1470"/>
      <c r="AO61" s="1473"/>
      <c r="AP61" s="1130">
        <v>3</v>
      </c>
      <c r="AQ61" s="1137" t="s">
        <v>1336</v>
      </c>
      <c r="AR61" s="1307" t="s">
        <v>1185</v>
      </c>
      <c r="AS61" s="1142" t="s">
        <v>664</v>
      </c>
      <c r="AT61" s="1316">
        <v>203</v>
      </c>
      <c r="AU61" s="1146" t="s">
        <v>1336</v>
      </c>
      <c r="AV61" s="1334" t="s">
        <v>1185</v>
      </c>
      <c r="AW61" s="1151" t="s">
        <v>1336</v>
      </c>
      <c r="AX61" s="1340" t="s">
        <v>1185</v>
      </c>
      <c r="AY61" s="1137" t="s">
        <v>1336</v>
      </c>
      <c r="AZ61" s="1307" t="s">
        <v>1185</v>
      </c>
      <c r="BA61" s="1134">
        <v>3</v>
      </c>
      <c r="BB61" s="1440"/>
      <c r="BC61" s="1443"/>
      <c r="BD61" s="1178">
        <v>3</v>
      </c>
      <c r="BE61" s="620" t="s">
        <v>677</v>
      </c>
      <c r="BF61" s="1346" t="s">
        <v>89</v>
      </c>
      <c r="BG61" s="612" t="s">
        <v>701</v>
      </c>
      <c r="BH61" s="1353">
        <v>206</v>
      </c>
      <c r="BI61" s="613" t="s">
        <v>735</v>
      </c>
      <c r="BJ61" s="1365">
        <v>218</v>
      </c>
      <c r="BK61" s="612" t="s">
        <v>624</v>
      </c>
      <c r="BL61" s="1353">
        <v>112</v>
      </c>
      <c r="BM61" s="690" t="s">
        <v>654</v>
      </c>
      <c r="BN61" s="1346">
        <v>220</v>
      </c>
      <c r="BO61" s="1182">
        <v>3</v>
      </c>
      <c r="BP61" s="1447"/>
      <c r="BR61" s="541">
        <f t="shared" si="0"/>
        <v>31</v>
      </c>
      <c r="BS61" s="537">
        <f t="shared" si="1"/>
        <v>31</v>
      </c>
      <c r="BT61" s="537">
        <f t="shared" si="2"/>
        <v>33</v>
      </c>
      <c r="BU61" s="537">
        <f t="shared" si="3"/>
        <v>25</v>
      </c>
      <c r="BV61" s="542">
        <f t="shared" si="4"/>
        <v>26</v>
      </c>
      <c r="BW61" s="541">
        <f t="shared" si="5"/>
        <v>24</v>
      </c>
      <c r="BX61" s="537">
        <f t="shared" si="6"/>
        <v>33</v>
      </c>
      <c r="BY61" s="537">
        <f t="shared" si="7"/>
        <v>24</v>
      </c>
      <c r="BZ61" s="537">
        <f t="shared" si="8"/>
        <v>31</v>
      </c>
      <c r="CA61" s="542">
        <f t="shared" si="9"/>
        <v>29</v>
      </c>
      <c r="CB61" s="541">
        <f t="shared" si="10"/>
        <v>32</v>
      </c>
      <c r="CC61" s="537">
        <f t="shared" si="11"/>
        <v>34</v>
      </c>
      <c r="CD61" s="537">
        <f t="shared" si="12"/>
        <v>35</v>
      </c>
      <c r="CE61" s="542">
        <f t="shared" si="13"/>
        <v>24</v>
      </c>
      <c r="CF61" s="541">
        <f t="shared" si="14"/>
        <v>31</v>
      </c>
      <c r="CG61" s="537">
        <f t="shared" si="15"/>
        <v>32</v>
      </c>
      <c r="CH61" s="537">
        <f t="shared" si="16"/>
        <v>31</v>
      </c>
      <c r="CI61" s="537">
        <f t="shared" si="17"/>
        <v>33</v>
      </c>
      <c r="CJ61" s="542">
        <f t="shared" si="18"/>
        <v>29</v>
      </c>
      <c r="CK61" s="541">
        <f t="shared" si="19"/>
        <v>31</v>
      </c>
      <c r="CL61" s="537">
        <f t="shared" si="20"/>
        <v>27</v>
      </c>
      <c r="CM61" s="537">
        <f t="shared" si="21"/>
        <v>28</v>
      </c>
      <c r="CN61" s="537">
        <f t="shared" si="22"/>
        <v>24</v>
      </c>
      <c r="CO61" s="542">
        <f t="shared" si="23"/>
        <v>27</v>
      </c>
      <c r="CP61" s="550">
        <f t="shared" si="24"/>
        <v>705</v>
      </c>
    </row>
    <row r="62" spans="1:94" ht="163.19999999999999" x14ac:dyDescent="0.45">
      <c r="A62" s="1420"/>
      <c r="B62" s="1034">
        <v>4</v>
      </c>
      <c r="C62" s="624" t="s">
        <v>697</v>
      </c>
      <c r="D62" s="1206">
        <v>110</v>
      </c>
      <c r="E62" s="626" t="s">
        <v>647</v>
      </c>
      <c r="F62" s="1219">
        <v>208</v>
      </c>
      <c r="G62" s="627" t="s">
        <v>623</v>
      </c>
      <c r="H62" s="1227">
        <v>217</v>
      </c>
      <c r="I62" s="626" t="s">
        <v>636</v>
      </c>
      <c r="J62" s="1215" t="s">
        <v>566</v>
      </c>
      <c r="K62" s="624" t="s">
        <v>724</v>
      </c>
      <c r="L62" s="1206">
        <v>115</v>
      </c>
      <c r="M62" s="734">
        <v>4</v>
      </c>
      <c r="N62" s="1430"/>
      <c r="O62" s="1461"/>
      <c r="P62" s="1058">
        <v>4</v>
      </c>
      <c r="Q62" s="1065" t="s">
        <v>168</v>
      </c>
      <c r="R62" s="1233" t="s">
        <v>1185</v>
      </c>
      <c r="S62" s="1069" t="s">
        <v>168</v>
      </c>
      <c r="T62" s="1072" t="s">
        <v>1185</v>
      </c>
      <c r="U62" s="1074" t="s">
        <v>168</v>
      </c>
      <c r="V62" s="1248" t="s">
        <v>1185</v>
      </c>
      <c r="W62" s="1069" t="s">
        <v>168</v>
      </c>
      <c r="X62" s="1257" t="s">
        <v>1185</v>
      </c>
      <c r="Y62" s="1065" t="s">
        <v>168</v>
      </c>
      <c r="Z62" s="1232" t="s">
        <v>1185</v>
      </c>
      <c r="AA62" s="1062">
        <v>4</v>
      </c>
      <c r="AB62" s="1464"/>
      <c r="AC62" s="1467"/>
      <c r="AD62" s="1099">
        <v>4</v>
      </c>
      <c r="AE62" s="1103" t="s">
        <v>233</v>
      </c>
      <c r="AF62" s="1274" t="s">
        <v>1185</v>
      </c>
      <c r="AG62" s="1107" t="s">
        <v>233</v>
      </c>
      <c r="AH62" s="1277" t="s">
        <v>1185</v>
      </c>
      <c r="AI62" s="1112"/>
      <c r="AJ62" s="1289"/>
      <c r="AK62" s="1108"/>
      <c r="AL62" s="1297"/>
      <c r="AM62" s="669">
        <v>4</v>
      </c>
      <c r="AN62" s="1470"/>
      <c r="AO62" s="1473"/>
      <c r="AP62" s="1130">
        <v>4</v>
      </c>
      <c r="AQ62" s="1138"/>
      <c r="AR62" s="1307"/>
      <c r="AS62" s="1142" t="s">
        <v>637</v>
      </c>
      <c r="AT62" s="1316">
        <v>203</v>
      </c>
      <c r="AU62" s="1147"/>
      <c r="AV62" s="1334"/>
      <c r="AW62" s="1152"/>
      <c r="AX62" s="1341"/>
      <c r="AY62" s="1137" t="s">
        <v>1344</v>
      </c>
      <c r="AZ62" s="1307" t="s">
        <v>1185</v>
      </c>
      <c r="BA62" s="1134">
        <v>4</v>
      </c>
      <c r="BB62" s="1440"/>
      <c r="BC62" s="1443"/>
      <c r="BD62" s="1178">
        <v>4</v>
      </c>
      <c r="BE62" s="620" t="s">
        <v>1108</v>
      </c>
      <c r="BF62" s="1346">
        <v>201</v>
      </c>
      <c r="BG62" s="612" t="s">
        <v>781</v>
      </c>
      <c r="BH62" s="1353">
        <v>206</v>
      </c>
      <c r="BI62" s="617" t="s">
        <v>616</v>
      </c>
      <c r="BJ62" s="1372">
        <v>213</v>
      </c>
      <c r="BK62" s="612" t="s">
        <v>625</v>
      </c>
      <c r="BL62" s="1354">
        <v>112</v>
      </c>
      <c r="BM62" s="620" t="s">
        <v>627</v>
      </c>
      <c r="BN62" s="1346">
        <v>220</v>
      </c>
      <c r="BO62" s="1182">
        <v>4</v>
      </c>
      <c r="BP62" s="1447"/>
      <c r="BR62" s="541">
        <f t="shared" si="0"/>
        <v>31</v>
      </c>
      <c r="BS62" s="537">
        <f t="shared" si="1"/>
        <v>31</v>
      </c>
      <c r="BT62" s="537">
        <f t="shared" si="2"/>
        <v>33</v>
      </c>
      <c r="BU62" s="537">
        <f t="shared" si="3"/>
        <v>25</v>
      </c>
      <c r="BV62" s="542">
        <f t="shared" si="4"/>
        <v>26</v>
      </c>
      <c r="BW62" s="541">
        <f t="shared" si="5"/>
        <v>24</v>
      </c>
      <c r="BX62" s="537">
        <f t="shared" si="6"/>
        <v>33</v>
      </c>
      <c r="BY62" s="537">
        <f t="shared" si="7"/>
        <v>24</v>
      </c>
      <c r="BZ62" s="537">
        <f t="shared" si="8"/>
        <v>31</v>
      </c>
      <c r="CA62" s="542">
        <f t="shared" si="9"/>
        <v>29</v>
      </c>
      <c r="CB62" s="541">
        <f t="shared" si="10"/>
        <v>32</v>
      </c>
      <c r="CC62" s="537">
        <f t="shared" si="11"/>
        <v>34</v>
      </c>
      <c r="CD62" s="537" t="str">
        <f t="shared" si="12"/>
        <v>0</v>
      </c>
      <c r="CE62" s="542" t="str">
        <f t="shared" si="13"/>
        <v>0</v>
      </c>
      <c r="CF62" s="541" t="str">
        <f t="shared" si="14"/>
        <v>0</v>
      </c>
      <c r="CG62" s="537">
        <f t="shared" si="15"/>
        <v>32</v>
      </c>
      <c r="CH62" s="537" t="str">
        <f t="shared" si="16"/>
        <v>0</v>
      </c>
      <c r="CI62" s="537" t="str">
        <f t="shared" si="17"/>
        <v>0</v>
      </c>
      <c r="CJ62" s="542">
        <f t="shared" si="18"/>
        <v>29</v>
      </c>
      <c r="CK62" s="541">
        <f t="shared" si="19"/>
        <v>31</v>
      </c>
      <c r="CL62" s="537">
        <f t="shared" si="20"/>
        <v>27</v>
      </c>
      <c r="CM62" s="537">
        <f t="shared" si="21"/>
        <v>28</v>
      </c>
      <c r="CN62" s="537">
        <f t="shared" si="22"/>
        <v>24</v>
      </c>
      <c r="CO62" s="542">
        <f t="shared" si="23"/>
        <v>27</v>
      </c>
      <c r="CP62" s="550">
        <f t="shared" si="24"/>
        <v>551</v>
      </c>
    </row>
    <row r="63" spans="1:94" ht="96" x14ac:dyDescent="0.45">
      <c r="A63" s="1420"/>
      <c r="B63" s="1034">
        <v>5</v>
      </c>
      <c r="C63" s="624" t="s">
        <v>642</v>
      </c>
      <c r="D63" s="1206">
        <v>110</v>
      </c>
      <c r="E63" s="626" t="s">
        <v>709</v>
      </c>
      <c r="F63" s="1215">
        <v>208</v>
      </c>
      <c r="G63" s="627" t="s">
        <v>639</v>
      </c>
      <c r="H63" s="1223" t="s">
        <v>822</v>
      </c>
      <c r="I63" s="626" t="s">
        <v>724</v>
      </c>
      <c r="J63" s="1215" t="s">
        <v>566</v>
      </c>
      <c r="K63" s="628" t="s">
        <v>711</v>
      </c>
      <c r="L63" s="1206" t="s">
        <v>89</v>
      </c>
      <c r="M63" s="734">
        <v>5</v>
      </c>
      <c r="N63" s="1430"/>
      <c r="O63" s="1461"/>
      <c r="P63" s="1058">
        <v>5</v>
      </c>
      <c r="Q63" s="1065" t="s">
        <v>1334</v>
      </c>
      <c r="R63" s="1233" t="s">
        <v>1185</v>
      </c>
      <c r="S63" s="1069" t="s">
        <v>1212</v>
      </c>
      <c r="T63" s="1072" t="s">
        <v>1185</v>
      </c>
      <c r="U63" s="1075"/>
      <c r="V63" s="1247"/>
      <c r="W63" s="1069" t="s">
        <v>1326</v>
      </c>
      <c r="X63" s="1257" t="s">
        <v>1185</v>
      </c>
      <c r="Y63" s="1065" t="s">
        <v>1326</v>
      </c>
      <c r="Z63" s="1233" t="s">
        <v>1185</v>
      </c>
      <c r="AA63" s="1062">
        <v>5</v>
      </c>
      <c r="AB63" s="1464"/>
      <c r="AC63" s="1467"/>
      <c r="AD63" s="1099">
        <v>5</v>
      </c>
      <c r="AE63" s="1103"/>
      <c r="AF63" s="1274"/>
      <c r="AG63" s="1107"/>
      <c r="AH63" s="1277"/>
      <c r="AI63" s="1111" t="s">
        <v>1343</v>
      </c>
      <c r="AJ63" s="1290" t="s">
        <v>1185</v>
      </c>
      <c r="AK63" s="1108"/>
      <c r="AL63" s="1297"/>
      <c r="AM63" s="669">
        <v>5</v>
      </c>
      <c r="AN63" s="1470"/>
      <c r="AO63" s="1473"/>
      <c r="AP63" s="1130">
        <v>5</v>
      </c>
      <c r="AQ63" s="1137" t="s">
        <v>193</v>
      </c>
      <c r="AR63" s="1307" t="s">
        <v>1185</v>
      </c>
      <c r="AS63" s="1142" t="s">
        <v>688</v>
      </c>
      <c r="AT63" s="1316" t="s">
        <v>879</v>
      </c>
      <c r="AU63" s="1146" t="s">
        <v>233</v>
      </c>
      <c r="AV63" s="1334" t="s">
        <v>1185</v>
      </c>
      <c r="AW63" s="1153"/>
      <c r="AX63" s="1341"/>
      <c r="AY63" s="1157"/>
      <c r="AZ63" s="1307"/>
      <c r="BA63" s="1134">
        <v>5</v>
      </c>
      <c r="BB63" s="1440"/>
      <c r="BC63" s="1443"/>
      <c r="BD63" s="1178">
        <v>5</v>
      </c>
      <c r="BE63" s="620" t="s">
        <v>775</v>
      </c>
      <c r="BF63" s="1346" t="s">
        <v>1377</v>
      </c>
      <c r="BG63" s="612" t="s">
        <v>647</v>
      </c>
      <c r="BH63" s="1353">
        <v>206</v>
      </c>
      <c r="BI63" s="613" t="s">
        <v>695</v>
      </c>
      <c r="BJ63" s="1365" t="s">
        <v>1183</v>
      </c>
      <c r="BK63" s="615" t="s">
        <v>616</v>
      </c>
      <c r="BL63" s="1353">
        <v>213</v>
      </c>
      <c r="BM63" s="620" t="s">
        <v>627</v>
      </c>
      <c r="BN63" s="1347">
        <v>220</v>
      </c>
      <c r="BO63" s="1182">
        <v>5</v>
      </c>
      <c r="BP63" s="1447"/>
      <c r="BR63" s="541">
        <f t="shared" si="0"/>
        <v>31</v>
      </c>
      <c r="BS63" s="537">
        <f t="shared" si="1"/>
        <v>31</v>
      </c>
      <c r="BT63" s="537">
        <f t="shared" si="2"/>
        <v>33</v>
      </c>
      <c r="BU63" s="537">
        <f t="shared" si="3"/>
        <v>25</v>
      </c>
      <c r="BV63" s="542">
        <f t="shared" si="4"/>
        <v>26</v>
      </c>
      <c r="BW63" s="541">
        <f t="shared" si="5"/>
        <v>24</v>
      </c>
      <c r="BX63" s="537">
        <f t="shared" si="6"/>
        <v>33</v>
      </c>
      <c r="BY63" s="537" t="str">
        <f t="shared" si="7"/>
        <v>0</v>
      </c>
      <c r="BZ63" s="537">
        <f t="shared" si="8"/>
        <v>31</v>
      </c>
      <c r="CA63" s="542">
        <f t="shared" si="9"/>
        <v>29</v>
      </c>
      <c r="CB63" s="541" t="str">
        <f t="shared" si="10"/>
        <v>0</v>
      </c>
      <c r="CC63" s="537" t="str">
        <f t="shared" si="11"/>
        <v>0</v>
      </c>
      <c r="CD63" s="537">
        <f t="shared" si="12"/>
        <v>35</v>
      </c>
      <c r="CE63" s="542" t="str">
        <f t="shared" si="13"/>
        <v>0</v>
      </c>
      <c r="CF63" s="541">
        <f t="shared" si="14"/>
        <v>31</v>
      </c>
      <c r="CG63" s="537">
        <f t="shared" si="15"/>
        <v>32</v>
      </c>
      <c r="CH63" s="537">
        <f t="shared" si="16"/>
        <v>31</v>
      </c>
      <c r="CI63" s="537" t="str">
        <f t="shared" si="17"/>
        <v>0</v>
      </c>
      <c r="CJ63" s="542" t="str">
        <f t="shared" si="18"/>
        <v>0</v>
      </c>
      <c r="CK63" s="541">
        <f t="shared" si="19"/>
        <v>31</v>
      </c>
      <c r="CL63" s="537">
        <f t="shared" si="20"/>
        <v>27</v>
      </c>
      <c r="CM63" s="537">
        <f t="shared" si="21"/>
        <v>28</v>
      </c>
      <c r="CN63" s="537">
        <f t="shared" si="22"/>
        <v>24</v>
      </c>
      <c r="CO63" s="542">
        <f t="shared" si="23"/>
        <v>27</v>
      </c>
      <c r="CP63" s="550">
        <f t="shared" si="24"/>
        <v>529</v>
      </c>
    </row>
    <row r="64" spans="1:94" ht="69" customHeight="1" x14ac:dyDescent="0.45">
      <c r="A64" s="1420"/>
      <c r="B64" s="1034">
        <v>6</v>
      </c>
      <c r="C64" s="707" t="s">
        <v>747</v>
      </c>
      <c r="D64" s="1206">
        <v>110</v>
      </c>
      <c r="E64" s="626" t="s">
        <v>724</v>
      </c>
      <c r="F64" s="1215">
        <v>208</v>
      </c>
      <c r="G64" s="709" t="s">
        <v>639</v>
      </c>
      <c r="H64" s="1223" t="s">
        <v>822</v>
      </c>
      <c r="I64" s="626" t="s">
        <v>697</v>
      </c>
      <c r="J64" s="1219" t="s">
        <v>566</v>
      </c>
      <c r="K64" s="624" t="s">
        <v>679</v>
      </c>
      <c r="L64" s="1207">
        <v>115</v>
      </c>
      <c r="M64" s="734">
        <v>6</v>
      </c>
      <c r="N64" s="1430"/>
      <c r="O64" s="1461"/>
      <c r="P64" s="1058">
        <v>6</v>
      </c>
      <c r="Q64" s="1066"/>
      <c r="R64" s="1232"/>
      <c r="S64" s="1070"/>
      <c r="T64" s="1072"/>
      <c r="U64" s="1074" t="s">
        <v>189</v>
      </c>
      <c r="V64" s="1248" t="s">
        <v>1185</v>
      </c>
      <c r="W64" s="1077"/>
      <c r="X64" s="1257"/>
      <c r="Y64" s="1065" t="s">
        <v>1335</v>
      </c>
      <c r="Z64" s="1232" t="s">
        <v>1185</v>
      </c>
      <c r="AA64" s="1062">
        <v>6</v>
      </c>
      <c r="AB64" s="1464"/>
      <c r="AC64" s="1467"/>
      <c r="AD64" s="1099">
        <v>6</v>
      </c>
      <c r="AE64" s="1103" t="s">
        <v>193</v>
      </c>
      <c r="AF64" s="1274" t="s">
        <v>1185</v>
      </c>
      <c r="AG64" s="1107" t="s">
        <v>414</v>
      </c>
      <c r="AH64" s="1287" t="s">
        <v>894</v>
      </c>
      <c r="AI64" s="1113"/>
      <c r="AJ64" s="1289"/>
      <c r="AK64" s="1115"/>
      <c r="AL64" s="1296"/>
      <c r="AM64" s="669">
        <v>6</v>
      </c>
      <c r="AN64" s="1470"/>
      <c r="AO64" s="1473"/>
      <c r="AP64" s="1130">
        <v>6</v>
      </c>
      <c r="AQ64" s="1139"/>
      <c r="AR64" s="1306"/>
      <c r="AS64" s="1142" t="s">
        <v>645</v>
      </c>
      <c r="AT64" s="1316">
        <v>218</v>
      </c>
      <c r="AU64" s="1148"/>
      <c r="AV64" s="1326"/>
      <c r="AW64" s="1142"/>
      <c r="AX64" s="1316"/>
      <c r="AY64" s="1158" t="s">
        <v>672</v>
      </c>
      <c r="AZ64" s="1306" t="s">
        <v>89</v>
      </c>
      <c r="BA64" s="1134">
        <v>6</v>
      </c>
      <c r="BB64" s="1440"/>
      <c r="BC64" s="1443"/>
      <c r="BD64" s="1178">
        <v>6</v>
      </c>
      <c r="BE64" s="619" t="s">
        <v>741</v>
      </c>
      <c r="BF64" s="1346">
        <v>201</v>
      </c>
      <c r="BG64" s="612" t="s">
        <v>690</v>
      </c>
      <c r="BH64" s="751" t="s">
        <v>846</v>
      </c>
      <c r="BI64" s="613" t="s">
        <v>664</v>
      </c>
      <c r="BJ64" s="1365">
        <v>205</v>
      </c>
      <c r="BK64" s="612" t="s">
        <v>677</v>
      </c>
      <c r="BL64" s="1353" t="s">
        <v>89</v>
      </c>
      <c r="BM64" s="620" t="s">
        <v>701</v>
      </c>
      <c r="BN64" s="1346">
        <v>213</v>
      </c>
      <c r="BO64" s="1182">
        <v>6</v>
      </c>
      <c r="BP64" s="1447"/>
      <c r="BR64" s="541">
        <f t="shared" si="0"/>
        <v>31</v>
      </c>
      <c r="BS64" s="537">
        <f t="shared" si="1"/>
        <v>31</v>
      </c>
      <c r="BT64" s="537">
        <f t="shared" si="2"/>
        <v>33</v>
      </c>
      <c r="BU64" s="537">
        <f t="shared" si="3"/>
        <v>25</v>
      </c>
      <c r="BV64" s="542">
        <f t="shared" si="4"/>
        <v>26</v>
      </c>
      <c r="BW64" s="541" t="str">
        <f t="shared" si="5"/>
        <v>0</v>
      </c>
      <c r="BX64" s="537" t="str">
        <f t="shared" si="6"/>
        <v>0</v>
      </c>
      <c r="BY64" s="537">
        <f t="shared" si="7"/>
        <v>24</v>
      </c>
      <c r="BZ64" s="537" t="str">
        <f t="shared" si="8"/>
        <v>0</v>
      </c>
      <c r="CA64" s="542">
        <f t="shared" si="9"/>
        <v>29</v>
      </c>
      <c r="CB64" s="541">
        <f t="shared" si="10"/>
        <v>32</v>
      </c>
      <c r="CC64" s="537">
        <f t="shared" si="11"/>
        <v>34</v>
      </c>
      <c r="CD64" s="537" t="str">
        <f t="shared" si="12"/>
        <v>0</v>
      </c>
      <c r="CE64" s="542" t="str">
        <f t="shared" si="13"/>
        <v>0</v>
      </c>
      <c r="CF64" s="541" t="str">
        <f t="shared" si="14"/>
        <v>0</v>
      </c>
      <c r="CG64" s="537">
        <f t="shared" si="15"/>
        <v>32</v>
      </c>
      <c r="CH64" s="537" t="str">
        <f t="shared" si="16"/>
        <v>0</v>
      </c>
      <c r="CI64" s="537" t="str">
        <f t="shared" si="17"/>
        <v>0</v>
      </c>
      <c r="CJ64" s="542">
        <f t="shared" si="18"/>
        <v>29</v>
      </c>
      <c r="CK64" s="541">
        <f t="shared" si="19"/>
        <v>31</v>
      </c>
      <c r="CL64" s="537">
        <f t="shared" si="20"/>
        <v>27</v>
      </c>
      <c r="CM64" s="537">
        <f t="shared" si="21"/>
        <v>28</v>
      </c>
      <c r="CN64" s="537">
        <f t="shared" si="22"/>
        <v>24</v>
      </c>
      <c r="CO64" s="542">
        <f t="shared" si="23"/>
        <v>27</v>
      </c>
      <c r="CP64" s="550">
        <f t="shared" si="24"/>
        <v>463</v>
      </c>
    </row>
    <row r="65" spans="1:94" ht="69" customHeight="1" x14ac:dyDescent="0.45">
      <c r="A65" s="1420"/>
      <c r="B65" s="1034">
        <v>7</v>
      </c>
      <c r="C65" s="136"/>
      <c r="D65" s="1206"/>
      <c r="E65" s="124"/>
      <c r="F65" s="1215"/>
      <c r="G65" s="481"/>
      <c r="H65" s="1223"/>
      <c r="I65" s="124"/>
      <c r="J65" s="1215"/>
      <c r="K65" s="221"/>
      <c r="L65" s="1206"/>
      <c r="M65" s="734">
        <v>7</v>
      </c>
      <c r="N65" s="1430"/>
      <c r="O65" s="1461"/>
      <c r="P65" s="1058">
        <v>7</v>
      </c>
      <c r="Q65" s="70"/>
      <c r="R65" s="1234"/>
      <c r="S65" s="72"/>
      <c r="T65" s="743"/>
      <c r="U65" s="691"/>
      <c r="V65" s="1249"/>
      <c r="W65" s="72"/>
      <c r="X65" s="1258"/>
      <c r="Y65" s="70"/>
      <c r="Z65" s="1237"/>
      <c r="AA65" s="1062">
        <v>7</v>
      </c>
      <c r="AB65" s="1464"/>
      <c r="AC65" s="1467"/>
      <c r="AD65" s="1099">
        <v>7</v>
      </c>
      <c r="AE65" s="1105"/>
      <c r="AF65" s="1270"/>
      <c r="AG65" s="1109" t="s">
        <v>632</v>
      </c>
      <c r="AH65" s="1280">
        <v>205</v>
      </c>
      <c r="AI65" s="655" t="s">
        <v>642</v>
      </c>
      <c r="AJ65" s="1292">
        <v>207</v>
      </c>
      <c r="AK65" s="1109" t="s">
        <v>697</v>
      </c>
      <c r="AL65" s="1279" t="s">
        <v>566</v>
      </c>
      <c r="AM65" s="669">
        <v>7</v>
      </c>
      <c r="AN65" s="1470"/>
      <c r="AO65" s="1473"/>
      <c r="AP65" s="1130">
        <v>7</v>
      </c>
      <c r="AQ65" s="1140" t="s">
        <v>639</v>
      </c>
      <c r="AR65" s="1306" t="s">
        <v>822</v>
      </c>
      <c r="AS65" s="1142" t="s">
        <v>672</v>
      </c>
      <c r="AT65" s="1316" t="s">
        <v>89</v>
      </c>
      <c r="AU65" s="1148" t="s">
        <v>627</v>
      </c>
      <c r="AV65" s="1325">
        <v>206</v>
      </c>
      <c r="AW65" s="1142" t="s">
        <v>638</v>
      </c>
      <c r="AX65" s="1316">
        <v>217</v>
      </c>
      <c r="AY65" s="1159" t="s">
        <v>675</v>
      </c>
      <c r="AZ65" s="1306">
        <v>216</v>
      </c>
      <c r="BA65" s="1134">
        <v>7</v>
      </c>
      <c r="BB65" s="1440"/>
      <c r="BC65" s="1443"/>
      <c r="BD65" s="1178">
        <v>7</v>
      </c>
      <c r="BE65" s="620" t="s">
        <v>701</v>
      </c>
      <c r="BF65" s="1346">
        <v>213</v>
      </c>
      <c r="BG65" s="612" t="s">
        <v>677</v>
      </c>
      <c r="BH65" s="1353" t="s">
        <v>89</v>
      </c>
      <c r="BI65" s="613" t="s">
        <v>692</v>
      </c>
      <c r="BJ65" s="1365" t="s">
        <v>35</v>
      </c>
      <c r="BK65" s="612" t="s">
        <v>1110</v>
      </c>
      <c r="BL65" s="1353">
        <v>201</v>
      </c>
      <c r="BM65" s="620" t="s">
        <v>625</v>
      </c>
      <c r="BN65" s="1346">
        <v>220</v>
      </c>
      <c r="BO65" s="1182">
        <v>7</v>
      </c>
      <c r="BP65" s="1447"/>
      <c r="BR65" s="541" t="str">
        <f t="shared" si="0"/>
        <v>0</v>
      </c>
      <c r="BS65" s="537" t="str">
        <f t="shared" si="1"/>
        <v>0</v>
      </c>
      <c r="BT65" s="537" t="str">
        <f t="shared" si="2"/>
        <v>0</v>
      </c>
      <c r="BU65" s="537" t="str">
        <f t="shared" si="3"/>
        <v>0</v>
      </c>
      <c r="BV65" s="542" t="str">
        <f t="shared" si="4"/>
        <v>0</v>
      </c>
      <c r="BW65" s="541" t="str">
        <f t="shared" si="5"/>
        <v>0</v>
      </c>
      <c r="BX65" s="537" t="str">
        <f t="shared" si="6"/>
        <v>0</v>
      </c>
      <c r="BY65" s="537" t="str">
        <f t="shared" si="7"/>
        <v>0</v>
      </c>
      <c r="BZ65" s="537" t="str">
        <f t="shared" si="8"/>
        <v>0</v>
      </c>
      <c r="CA65" s="542" t="str">
        <f t="shared" si="9"/>
        <v>0</v>
      </c>
      <c r="CB65" s="541" t="str">
        <f t="shared" si="10"/>
        <v>0</v>
      </c>
      <c r="CC65" s="537">
        <f t="shared" si="11"/>
        <v>34</v>
      </c>
      <c r="CD65" s="537">
        <f t="shared" si="12"/>
        <v>35</v>
      </c>
      <c r="CE65" s="542">
        <f t="shared" si="13"/>
        <v>24</v>
      </c>
      <c r="CF65" s="541">
        <f t="shared" si="14"/>
        <v>31</v>
      </c>
      <c r="CG65" s="537">
        <f t="shared" si="15"/>
        <v>32</v>
      </c>
      <c r="CH65" s="537">
        <f t="shared" si="16"/>
        <v>31</v>
      </c>
      <c r="CI65" s="537">
        <f t="shared" si="17"/>
        <v>33</v>
      </c>
      <c r="CJ65" s="542">
        <f t="shared" si="18"/>
        <v>29</v>
      </c>
      <c r="CK65" s="541">
        <f t="shared" si="19"/>
        <v>31</v>
      </c>
      <c r="CL65" s="537">
        <f t="shared" si="20"/>
        <v>27</v>
      </c>
      <c r="CM65" s="537">
        <f t="shared" si="21"/>
        <v>28</v>
      </c>
      <c r="CN65" s="537">
        <f t="shared" si="22"/>
        <v>24</v>
      </c>
      <c r="CO65" s="542">
        <f t="shared" si="23"/>
        <v>27</v>
      </c>
      <c r="CP65" s="550">
        <f t="shared" si="24"/>
        <v>386</v>
      </c>
    </row>
    <row r="66" spans="1:94" ht="69" customHeight="1" x14ac:dyDescent="0.45">
      <c r="A66" s="1421"/>
      <c r="B66" s="1034">
        <v>8</v>
      </c>
      <c r="C66" s="1042" t="s">
        <v>175</v>
      </c>
      <c r="D66" s="1208" t="s">
        <v>1185</v>
      </c>
      <c r="E66" s="1045" t="s">
        <v>175</v>
      </c>
      <c r="F66" s="1216" t="s">
        <v>1185</v>
      </c>
      <c r="G66" s="1047" t="s">
        <v>175</v>
      </c>
      <c r="H66" s="1224" t="s">
        <v>1185</v>
      </c>
      <c r="I66" s="1045" t="s">
        <v>175</v>
      </c>
      <c r="J66" s="1216" t="s">
        <v>1185</v>
      </c>
      <c r="K66" s="1042" t="s">
        <v>175</v>
      </c>
      <c r="L66" s="1208" t="s">
        <v>1185</v>
      </c>
      <c r="M66" s="734">
        <v>8</v>
      </c>
      <c r="N66" s="1431"/>
      <c r="O66" s="1461"/>
      <c r="P66" s="1058">
        <v>8</v>
      </c>
      <c r="Q66" s="664" t="s">
        <v>757</v>
      </c>
      <c r="R66" s="1234">
        <v>220</v>
      </c>
      <c r="S66" s="662" t="s">
        <v>727</v>
      </c>
      <c r="T66" s="743">
        <v>204</v>
      </c>
      <c r="U66" s="691" t="s">
        <v>665</v>
      </c>
      <c r="V66" s="1249">
        <v>201</v>
      </c>
      <c r="W66" s="662" t="s">
        <v>685</v>
      </c>
      <c r="X66" s="1258" t="s">
        <v>822</v>
      </c>
      <c r="Y66" s="663" t="s">
        <v>667</v>
      </c>
      <c r="Z66" s="1237">
        <v>208</v>
      </c>
      <c r="AA66" s="1062">
        <v>8</v>
      </c>
      <c r="AB66" s="1464"/>
      <c r="AC66" s="1467"/>
      <c r="AD66" s="1099">
        <v>8</v>
      </c>
      <c r="AE66" s="652" t="s">
        <v>805</v>
      </c>
      <c r="AF66" s="1270">
        <v>105</v>
      </c>
      <c r="AG66" s="1109" t="s">
        <v>632</v>
      </c>
      <c r="AH66" s="1280">
        <v>205</v>
      </c>
      <c r="AI66" s="655" t="s">
        <v>642</v>
      </c>
      <c r="AJ66" s="1292">
        <v>207</v>
      </c>
      <c r="AK66" s="1109" t="s">
        <v>677</v>
      </c>
      <c r="AL66" s="1279" t="s">
        <v>89</v>
      </c>
      <c r="AM66" s="669">
        <v>8</v>
      </c>
      <c r="AN66" s="1470"/>
      <c r="AO66" s="1473"/>
      <c r="AP66" s="1130">
        <v>8</v>
      </c>
      <c r="AQ66" s="1140" t="s">
        <v>670</v>
      </c>
      <c r="AR66" s="1306" t="s">
        <v>1090</v>
      </c>
      <c r="AS66" s="1142" t="s">
        <v>635</v>
      </c>
      <c r="AT66" s="1316">
        <v>203</v>
      </c>
      <c r="AU66" s="1148" t="s">
        <v>621</v>
      </c>
      <c r="AV66" s="1325">
        <v>206</v>
      </c>
      <c r="AW66" s="1142" t="s">
        <v>624</v>
      </c>
      <c r="AX66" s="1316">
        <v>217</v>
      </c>
      <c r="AY66" s="1159" t="s">
        <v>675</v>
      </c>
      <c r="AZ66" s="1306">
        <v>216</v>
      </c>
      <c r="BA66" s="1134">
        <v>8</v>
      </c>
      <c r="BB66" s="1440"/>
      <c r="BC66" s="1444"/>
      <c r="BD66" s="1178">
        <v>8</v>
      </c>
      <c r="BE66" s="1186" t="s">
        <v>268</v>
      </c>
      <c r="BF66" s="1348">
        <v>213</v>
      </c>
      <c r="BG66" s="1198"/>
      <c r="BH66" s="1374"/>
      <c r="BI66" s="1192"/>
      <c r="BJ66" s="1368"/>
      <c r="BK66" s="1199"/>
      <c r="BL66" s="1374"/>
      <c r="BM66" s="1187"/>
      <c r="BN66" s="1348"/>
      <c r="BO66" s="1182">
        <v>8</v>
      </c>
      <c r="BP66" s="1447"/>
      <c r="BR66" s="541">
        <f t="shared" si="0"/>
        <v>31</v>
      </c>
      <c r="BS66" s="537">
        <f t="shared" si="1"/>
        <v>31</v>
      </c>
      <c r="BT66" s="537">
        <f t="shared" si="2"/>
        <v>33</v>
      </c>
      <c r="BU66" s="537">
        <f t="shared" si="3"/>
        <v>25</v>
      </c>
      <c r="BV66" s="542">
        <f t="shared" si="4"/>
        <v>26</v>
      </c>
      <c r="BW66" s="541">
        <f t="shared" si="5"/>
        <v>24</v>
      </c>
      <c r="BX66" s="537">
        <f t="shared" si="6"/>
        <v>33</v>
      </c>
      <c r="BY66" s="537">
        <f t="shared" si="7"/>
        <v>24</v>
      </c>
      <c r="BZ66" s="537">
        <f t="shared" si="8"/>
        <v>31</v>
      </c>
      <c r="CA66" s="542">
        <f t="shared" si="9"/>
        <v>29</v>
      </c>
      <c r="CB66" s="541">
        <f t="shared" si="10"/>
        <v>32</v>
      </c>
      <c r="CC66" s="537">
        <f t="shared" si="11"/>
        <v>34</v>
      </c>
      <c r="CD66" s="537">
        <f t="shared" si="12"/>
        <v>35</v>
      </c>
      <c r="CE66" s="542">
        <f t="shared" si="13"/>
        <v>24</v>
      </c>
      <c r="CF66" s="541">
        <f t="shared" si="14"/>
        <v>31</v>
      </c>
      <c r="CG66" s="537">
        <f t="shared" si="15"/>
        <v>32</v>
      </c>
      <c r="CH66" s="537">
        <f t="shared" si="16"/>
        <v>31</v>
      </c>
      <c r="CI66" s="537">
        <f t="shared" si="17"/>
        <v>33</v>
      </c>
      <c r="CJ66" s="542">
        <f t="shared" si="18"/>
        <v>29</v>
      </c>
      <c r="CK66" s="541">
        <f t="shared" si="19"/>
        <v>31</v>
      </c>
      <c r="CL66" s="537" t="str">
        <f t="shared" si="20"/>
        <v>0</v>
      </c>
      <c r="CM66" s="537" t="str">
        <f t="shared" si="21"/>
        <v>0</v>
      </c>
      <c r="CN66" s="537" t="str">
        <f t="shared" si="22"/>
        <v>0</v>
      </c>
      <c r="CO66" s="542" t="str">
        <f t="shared" si="23"/>
        <v>0</v>
      </c>
      <c r="CP66" s="550">
        <f t="shared" si="24"/>
        <v>599</v>
      </c>
    </row>
    <row r="67" spans="1:94" ht="69" customHeight="1" x14ac:dyDescent="0.45">
      <c r="A67" s="1421"/>
      <c r="B67" s="1034">
        <v>9</v>
      </c>
      <c r="C67" s="1042" t="s">
        <v>1269</v>
      </c>
      <c r="D67" s="1208" t="s">
        <v>1185</v>
      </c>
      <c r="E67" s="1045" t="s">
        <v>1269</v>
      </c>
      <c r="F67" s="1216" t="s">
        <v>1185</v>
      </c>
      <c r="G67" s="1047" t="s">
        <v>1269</v>
      </c>
      <c r="H67" s="1224" t="s">
        <v>1185</v>
      </c>
      <c r="I67" s="1045" t="s">
        <v>1269</v>
      </c>
      <c r="J67" s="1216" t="s">
        <v>1185</v>
      </c>
      <c r="K67" s="1042" t="s">
        <v>1269</v>
      </c>
      <c r="L67" s="1208" t="s">
        <v>1185</v>
      </c>
      <c r="M67" s="734">
        <v>9</v>
      </c>
      <c r="N67" s="1431"/>
      <c r="O67" s="1461"/>
      <c r="P67" s="1058">
        <v>9</v>
      </c>
      <c r="Q67" s="664" t="s">
        <v>757</v>
      </c>
      <c r="R67" s="1234">
        <v>220</v>
      </c>
      <c r="S67" s="662" t="s">
        <v>642</v>
      </c>
      <c r="T67" s="743">
        <v>204</v>
      </c>
      <c r="U67" s="691" t="s">
        <v>659</v>
      </c>
      <c r="V67" s="1249" t="s">
        <v>836</v>
      </c>
      <c r="W67" s="662" t="s">
        <v>685</v>
      </c>
      <c r="X67" s="1258" t="s">
        <v>822</v>
      </c>
      <c r="Y67" s="664" t="s">
        <v>743</v>
      </c>
      <c r="Z67" s="1237">
        <v>208</v>
      </c>
      <c r="AA67" s="1062">
        <v>9</v>
      </c>
      <c r="AB67" s="1464"/>
      <c r="AC67" s="1467"/>
      <c r="AD67" s="1099">
        <v>9</v>
      </c>
      <c r="AE67" s="652" t="s">
        <v>890</v>
      </c>
      <c r="AF67" s="1270">
        <v>105</v>
      </c>
      <c r="AG67" s="1109" t="s">
        <v>697</v>
      </c>
      <c r="AH67" s="1280">
        <v>205</v>
      </c>
      <c r="AI67" s="1126" t="s">
        <v>632</v>
      </c>
      <c r="AJ67" s="1292">
        <v>207</v>
      </c>
      <c r="AK67" s="653" t="s">
        <v>651</v>
      </c>
      <c r="AL67" s="1279" t="s">
        <v>566</v>
      </c>
      <c r="AM67" s="669">
        <v>9</v>
      </c>
      <c r="AN67" s="1470"/>
      <c r="AO67" s="1473"/>
      <c r="AP67" s="1130">
        <v>9</v>
      </c>
      <c r="AQ67" s="1140" t="s">
        <v>670</v>
      </c>
      <c r="AR67" s="1306" t="s">
        <v>909</v>
      </c>
      <c r="AS67" s="1142"/>
      <c r="AT67" s="1316"/>
      <c r="AU67" s="1148" t="s">
        <v>627</v>
      </c>
      <c r="AV67" s="1325">
        <v>206</v>
      </c>
      <c r="AW67" s="1142" t="s">
        <v>624</v>
      </c>
      <c r="AX67" s="1316">
        <v>217</v>
      </c>
      <c r="AY67" s="1140" t="s">
        <v>756</v>
      </c>
      <c r="AZ67" s="1306">
        <v>216</v>
      </c>
      <c r="BA67" s="1134">
        <v>9</v>
      </c>
      <c r="BB67" s="1440"/>
      <c r="BC67" s="1444"/>
      <c r="BD67" s="1178">
        <v>9</v>
      </c>
      <c r="BE67" s="1195"/>
      <c r="BF67" s="1348"/>
      <c r="BG67" s="1189" t="s">
        <v>1368</v>
      </c>
      <c r="BH67" s="1374" t="s">
        <v>1185</v>
      </c>
      <c r="BI67" s="1192" t="s">
        <v>1344</v>
      </c>
      <c r="BJ67" s="1368" t="s">
        <v>1185</v>
      </c>
      <c r="BK67" s="1194" t="s">
        <v>1343</v>
      </c>
      <c r="BL67" s="1374" t="s">
        <v>1185</v>
      </c>
      <c r="BM67" s="1186" t="s">
        <v>1368</v>
      </c>
      <c r="BN67" s="1348" t="s">
        <v>1185</v>
      </c>
      <c r="BO67" s="1182">
        <v>9</v>
      </c>
      <c r="BP67" s="1448"/>
      <c r="BR67" s="541">
        <f t="shared" si="0"/>
        <v>31</v>
      </c>
      <c r="BS67" s="537">
        <f t="shared" si="1"/>
        <v>31</v>
      </c>
      <c r="BT67" s="537">
        <f t="shared" si="2"/>
        <v>33</v>
      </c>
      <c r="BU67" s="537">
        <f t="shared" si="3"/>
        <v>25</v>
      </c>
      <c r="BV67" s="542">
        <f t="shared" si="4"/>
        <v>26</v>
      </c>
      <c r="BW67" s="541">
        <f t="shared" si="5"/>
        <v>24</v>
      </c>
      <c r="BX67" s="537">
        <f t="shared" si="6"/>
        <v>33</v>
      </c>
      <c r="BY67" s="537">
        <f t="shared" si="7"/>
        <v>24</v>
      </c>
      <c r="BZ67" s="537">
        <f t="shared" si="8"/>
        <v>31</v>
      </c>
      <c r="CA67" s="542">
        <f t="shared" si="9"/>
        <v>29</v>
      </c>
      <c r="CB67" s="541">
        <f t="shared" si="10"/>
        <v>32</v>
      </c>
      <c r="CC67" s="537">
        <f t="shared" si="11"/>
        <v>34</v>
      </c>
      <c r="CD67" s="537">
        <f t="shared" si="12"/>
        <v>35</v>
      </c>
      <c r="CE67" s="542">
        <f t="shared" si="13"/>
        <v>24</v>
      </c>
      <c r="CF67" s="541">
        <f t="shared" si="14"/>
        <v>31</v>
      </c>
      <c r="CG67" s="537" t="str">
        <f t="shared" si="15"/>
        <v>0</v>
      </c>
      <c r="CH67" s="537">
        <f t="shared" si="16"/>
        <v>31</v>
      </c>
      <c r="CI67" s="537">
        <f t="shared" si="17"/>
        <v>33</v>
      </c>
      <c r="CJ67" s="542">
        <f t="shared" si="18"/>
        <v>29</v>
      </c>
      <c r="CK67" s="541" t="str">
        <f t="shared" si="19"/>
        <v>0</v>
      </c>
      <c r="CL67" s="537">
        <f t="shared" si="20"/>
        <v>27</v>
      </c>
      <c r="CM67" s="537">
        <f t="shared" si="21"/>
        <v>28</v>
      </c>
      <c r="CN67" s="537">
        <f t="shared" si="22"/>
        <v>24</v>
      </c>
      <c r="CO67" s="542">
        <f t="shared" si="23"/>
        <v>27</v>
      </c>
      <c r="CP67" s="550">
        <f t="shared" si="24"/>
        <v>642</v>
      </c>
    </row>
    <row r="68" spans="1:94" ht="69" customHeight="1" x14ac:dyDescent="0.45">
      <c r="A68" s="1421"/>
      <c r="B68" s="1034">
        <v>10</v>
      </c>
      <c r="C68" s="1050"/>
      <c r="D68" s="1043"/>
      <c r="E68" s="1048"/>
      <c r="F68" s="1216"/>
      <c r="G68" s="1047" t="s">
        <v>1332</v>
      </c>
      <c r="H68" s="1224" t="s">
        <v>1185</v>
      </c>
      <c r="I68" s="1048"/>
      <c r="J68" s="1216"/>
      <c r="K68" s="1042" t="s">
        <v>1315</v>
      </c>
      <c r="L68" s="1208" t="s">
        <v>1185</v>
      </c>
      <c r="M68" s="734">
        <v>10</v>
      </c>
      <c r="N68" s="1431"/>
      <c r="O68" s="1461"/>
      <c r="P68" s="1058">
        <v>10</v>
      </c>
      <c r="Q68" s="664" t="s">
        <v>742</v>
      </c>
      <c r="R68" s="1234">
        <v>220</v>
      </c>
      <c r="S68" s="730" t="s">
        <v>747</v>
      </c>
      <c r="T68" s="743">
        <v>204</v>
      </c>
      <c r="U68" s="691" t="s">
        <v>624</v>
      </c>
      <c r="V68" s="1249">
        <v>201</v>
      </c>
      <c r="W68" s="662" t="s">
        <v>659</v>
      </c>
      <c r="X68" s="1258" t="s">
        <v>847</v>
      </c>
      <c r="Y68" s="663" t="s">
        <v>660</v>
      </c>
      <c r="Z68" s="1237">
        <v>208</v>
      </c>
      <c r="AA68" s="1062">
        <v>10</v>
      </c>
      <c r="AB68" s="1464"/>
      <c r="AC68" s="1467"/>
      <c r="AD68" s="1099">
        <v>10</v>
      </c>
      <c r="AE68" s="1124" t="s">
        <v>697</v>
      </c>
      <c r="AF68" s="1270">
        <v>105</v>
      </c>
      <c r="AG68" s="653" t="s">
        <v>803</v>
      </c>
      <c r="AH68" s="1280" t="s">
        <v>822</v>
      </c>
      <c r="AI68" s="1127" t="s">
        <v>717</v>
      </c>
      <c r="AJ68" s="1292">
        <v>205</v>
      </c>
      <c r="AK68" s="1109" t="s">
        <v>633</v>
      </c>
      <c r="AL68" s="1279" t="s">
        <v>566</v>
      </c>
      <c r="AM68" s="669">
        <v>10</v>
      </c>
      <c r="AN68" s="1470"/>
      <c r="AO68" s="1473"/>
      <c r="AP68" s="1130">
        <v>10</v>
      </c>
      <c r="AQ68" s="1140" t="s">
        <v>651</v>
      </c>
      <c r="AR68" s="1306">
        <v>202</v>
      </c>
      <c r="AS68" s="1142"/>
      <c r="AT68" s="1316"/>
      <c r="AU68" s="1148" t="s">
        <v>799</v>
      </c>
      <c r="AV68" s="1325" t="s">
        <v>834</v>
      </c>
      <c r="AW68" s="1154" t="s">
        <v>671</v>
      </c>
      <c r="AX68" s="1316" t="s">
        <v>1377</v>
      </c>
      <c r="AY68" s="1140" t="s">
        <v>692</v>
      </c>
      <c r="AZ68" s="1306">
        <v>216</v>
      </c>
      <c r="BA68" s="1134">
        <v>10</v>
      </c>
      <c r="BB68" s="1440"/>
      <c r="BC68" s="1444"/>
      <c r="BD68" s="1178">
        <v>10</v>
      </c>
      <c r="BE68" s="1186" t="s">
        <v>1369</v>
      </c>
      <c r="BF68" s="1348" t="s">
        <v>1185</v>
      </c>
      <c r="BG68" s="1189" t="s">
        <v>1369</v>
      </c>
      <c r="BH68" s="1374" t="s">
        <v>1185</v>
      </c>
      <c r="BI68" s="1192" t="s">
        <v>1369</v>
      </c>
      <c r="BJ68" s="1368" t="s">
        <v>1185</v>
      </c>
      <c r="BK68" s="1189" t="s">
        <v>1369</v>
      </c>
      <c r="BL68" s="1374" t="s">
        <v>1185</v>
      </c>
      <c r="BM68" s="1186" t="s">
        <v>1369</v>
      </c>
      <c r="BN68" s="1348" t="s">
        <v>1185</v>
      </c>
      <c r="BO68" s="1182">
        <v>10</v>
      </c>
      <c r="BP68" s="1448"/>
      <c r="BR68" s="541" t="str">
        <f t="shared" si="0"/>
        <v>0</v>
      </c>
      <c r="BS68" s="537" t="str">
        <f t="shared" si="1"/>
        <v>0</v>
      </c>
      <c r="BT68" s="537">
        <f t="shared" si="2"/>
        <v>33</v>
      </c>
      <c r="BU68" s="537" t="str">
        <f t="shared" si="3"/>
        <v>0</v>
      </c>
      <c r="BV68" s="542">
        <f t="shared" si="4"/>
        <v>26</v>
      </c>
      <c r="BW68" s="541">
        <f t="shared" si="5"/>
        <v>24</v>
      </c>
      <c r="BX68" s="537">
        <f t="shared" si="6"/>
        <v>33</v>
      </c>
      <c r="BY68" s="537">
        <f t="shared" si="7"/>
        <v>24</v>
      </c>
      <c r="BZ68" s="537">
        <f t="shared" si="8"/>
        <v>31</v>
      </c>
      <c r="CA68" s="542">
        <f t="shared" si="9"/>
        <v>29</v>
      </c>
      <c r="CB68" s="541">
        <f t="shared" si="10"/>
        <v>32</v>
      </c>
      <c r="CC68" s="537">
        <f t="shared" si="11"/>
        <v>34</v>
      </c>
      <c r="CD68" s="537">
        <f t="shared" si="12"/>
        <v>35</v>
      </c>
      <c r="CE68" s="542">
        <f t="shared" si="13"/>
        <v>24</v>
      </c>
      <c r="CF68" s="541">
        <f t="shared" si="14"/>
        <v>31</v>
      </c>
      <c r="CG68" s="537" t="str">
        <f t="shared" si="15"/>
        <v>0</v>
      </c>
      <c r="CH68" s="537">
        <f t="shared" si="16"/>
        <v>31</v>
      </c>
      <c r="CI68" s="537">
        <f t="shared" si="17"/>
        <v>33</v>
      </c>
      <c r="CJ68" s="542">
        <f t="shared" si="18"/>
        <v>29</v>
      </c>
      <c r="CK68" s="541">
        <f t="shared" si="19"/>
        <v>31</v>
      </c>
      <c r="CL68" s="537">
        <f t="shared" si="20"/>
        <v>27</v>
      </c>
      <c r="CM68" s="537">
        <f t="shared" si="21"/>
        <v>28</v>
      </c>
      <c r="CN68" s="537">
        <f t="shared" si="22"/>
        <v>24</v>
      </c>
      <c r="CO68" s="542">
        <f t="shared" si="23"/>
        <v>27</v>
      </c>
      <c r="CP68" s="550">
        <f t="shared" si="24"/>
        <v>586</v>
      </c>
    </row>
    <row r="69" spans="1:94" ht="69" customHeight="1" x14ac:dyDescent="0.45">
      <c r="A69" s="1421"/>
      <c r="B69" s="1035">
        <v>11</v>
      </c>
      <c r="C69" s="1050"/>
      <c r="D69" s="1043"/>
      <c r="E69" s="1048"/>
      <c r="F69" s="1216"/>
      <c r="G69" s="1046"/>
      <c r="H69" s="1224"/>
      <c r="I69" s="1048"/>
      <c r="J69" s="1216"/>
      <c r="K69" s="1042" t="s">
        <v>1322</v>
      </c>
      <c r="L69" s="1208" t="s">
        <v>1185</v>
      </c>
      <c r="M69" s="736">
        <v>11</v>
      </c>
      <c r="N69" s="1431"/>
      <c r="O69" s="1461"/>
      <c r="P69" s="1059">
        <v>11</v>
      </c>
      <c r="Q69" s="1067" t="s">
        <v>1379</v>
      </c>
      <c r="R69" s="1234">
        <v>220</v>
      </c>
      <c r="S69" s="662" t="s">
        <v>643</v>
      </c>
      <c r="T69" s="743">
        <v>204</v>
      </c>
      <c r="U69" s="691" t="s">
        <v>698</v>
      </c>
      <c r="V69" s="1249">
        <v>201</v>
      </c>
      <c r="W69" s="662" t="s">
        <v>724</v>
      </c>
      <c r="X69" s="1258">
        <v>203</v>
      </c>
      <c r="Y69" s="664" t="s">
        <v>742</v>
      </c>
      <c r="Z69" s="1237">
        <v>208</v>
      </c>
      <c r="AA69" s="1063">
        <v>11</v>
      </c>
      <c r="AB69" s="1464"/>
      <c r="AC69" s="1467"/>
      <c r="AD69" s="1100">
        <v>11</v>
      </c>
      <c r="AE69" s="1105" t="s">
        <v>651</v>
      </c>
      <c r="AF69" s="1270">
        <v>105</v>
      </c>
      <c r="AG69" s="653" t="s">
        <v>803</v>
      </c>
      <c r="AH69" s="1279" t="s">
        <v>822</v>
      </c>
      <c r="AI69" s="655" t="s">
        <v>814</v>
      </c>
      <c r="AJ69" s="1291" t="s">
        <v>1374</v>
      </c>
      <c r="AK69" s="1109" t="s">
        <v>636</v>
      </c>
      <c r="AL69" s="1279" t="s">
        <v>566</v>
      </c>
      <c r="AM69" s="669">
        <v>11</v>
      </c>
      <c r="AN69" s="1470"/>
      <c r="AO69" s="1473"/>
      <c r="AP69" s="1131">
        <v>11</v>
      </c>
      <c r="AQ69" s="1140" t="s">
        <v>737</v>
      </c>
      <c r="AR69" s="1306" t="s">
        <v>89</v>
      </c>
      <c r="AS69" s="1143"/>
      <c r="AT69" s="1316"/>
      <c r="AU69" s="1148" t="s">
        <v>795</v>
      </c>
      <c r="AV69" s="1325">
        <v>206</v>
      </c>
      <c r="AW69" s="1155" t="s">
        <v>692</v>
      </c>
      <c r="AX69" s="1316" t="s">
        <v>35</v>
      </c>
      <c r="AY69" s="1140" t="s">
        <v>635</v>
      </c>
      <c r="AZ69" s="1306">
        <v>216</v>
      </c>
      <c r="BA69" s="1135">
        <v>11</v>
      </c>
      <c r="BB69" s="1440"/>
      <c r="BC69" s="1444"/>
      <c r="BD69" s="1179">
        <v>11</v>
      </c>
      <c r="BE69" s="1186" t="s">
        <v>1343</v>
      </c>
      <c r="BF69" s="1348" t="s">
        <v>1185</v>
      </c>
      <c r="BG69" s="1197"/>
      <c r="BH69" s="1374"/>
      <c r="BI69" s="1191"/>
      <c r="BJ69" s="1368"/>
      <c r="BK69" s="1188"/>
      <c r="BL69" s="1374"/>
      <c r="BM69" s="1195"/>
      <c r="BN69" s="1348"/>
      <c r="BO69" s="1183">
        <v>11</v>
      </c>
      <c r="BP69" s="1448"/>
      <c r="BR69" s="541" t="str">
        <f t="shared" si="0"/>
        <v>0</v>
      </c>
      <c r="BS69" s="537" t="str">
        <f t="shared" si="1"/>
        <v>0</v>
      </c>
      <c r="BT69" s="537" t="str">
        <f t="shared" si="2"/>
        <v>0</v>
      </c>
      <c r="BU69" s="537" t="str">
        <f t="shared" si="3"/>
        <v>0</v>
      </c>
      <c r="BV69" s="542">
        <f t="shared" si="4"/>
        <v>26</v>
      </c>
      <c r="BW69" s="541">
        <f t="shared" si="5"/>
        <v>24</v>
      </c>
      <c r="BX69" s="537">
        <f t="shared" si="6"/>
        <v>33</v>
      </c>
      <c r="BY69" s="537">
        <f t="shared" si="7"/>
        <v>24</v>
      </c>
      <c r="BZ69" s="537">
        <f t="shared" si="8"/>
        <v>31</v>
      </c>
      <c r="CA69" s="542">
        <f t="shared" si="9"/>
        <v>29</v>
      </c>
      <c r="CB69" s="541">
        <f t="shared" si="10"/>
        <v>32</v>
      </c>
      <c r="CC69" s="537">
        <f t="shared" si="11"/>
        <v>34</v>
      </c>
      <c r="CD69" s="537">
        <f t="shared" si="12"/>
        <v>35</v>
      </c>
      <c r="CE69" s="542">
        <f t="shared" si="13"/>
        <v>24</v>
      </c>
      <c r="CF69" s="541">
        <f t="shared" si="14"/>
        <v>31</v>
      </c>
      <c r="CG69" s="537" t="str">
        <f t="shared" si="15"/>
        <v>0</v>
      </c>
      <c r="CH69" s="537">
        <f t="shared" si="16"/>
        <v>31</v>
      </c>
      <c r="CI69" s="537">
        <f t="shared" si="17"/>
        <v>33</v>
      </c>
      <c r="CJ69" s="542">
        <f t="shared" si="18"/>
        <v>29</v>
      </c>
      <c r="CK69" s="541">
        <f t="shared" si="19"/>
        <v>31</v>
      </c>
      <c r="CL69" s="537" t="str">
        <f t="shared" si="20"/>
        <v>0</v>
      </c>
      <c r="CM69" s="537" t="str">
        <f t="shared" si="21"/>
        <v>0</v>
      </c>
      <c r="CN69" s="537" t="str">
        <f t="shared" si="22"/>
        <v>0</v>
      </c>
      <c r="CO69" s="542" t="str">
        <f t="shared" si="23"/>
        <v>0</v>
      </c>
      <c r="CP69" s="550">
        <f t="shared" si="24"/>
        <v>447</v>
      </c>
    </row>
    <row r="70" spans="1:94" ht="69" customHeight="1" x14ac:dyDescent="0.45">
      <c r="A70" s="1421"/>
      <c r="B70" s="1035">
        <v>12</v>
      </c>
      <c r="C70" s="136"/>
      <c r="D70" s="741"/>
      <c r="E70" s="124"/>
      <c r="F70" s="1215"/>
      <c r="G70" s="142"/>
      <c r="H70" s="1223"/>
      <c r="I70" s="124"/>
      <c r="J70" s="1215"/>
      <c r="K70" s="221"/>
      <c r="L70" s="1206"/>
      <c r="M70" s="736">
        <v>12</v>
      </c>
      <c r="N70" s="1431"/>
      <c r="O70" s="1461"/>
      <c r="P70" s="1059">
        <v>12</v>
      </c>
      <c r="Q70" s="664" t="s">
        <v>715</v>
      </c>
      <c r="R70" s="1234">
        <v>220</v>
      </c>
      <c r="S70" s="662" t="s">
        <v>679</v>
      </c>
      <c r="T70" s="743">
        <v>204</v>
      </c>
      <c r="U70" s="691" t="s">
        <v>625</v>
      </c>
      <c r="V70" s="1249">
        <v>201</v>
      </c>
      <c r="W70" s="662" t="s">
        <v>633</v>
      </c>
      <c r="X70" s="1258">
        <v>203</v>
      </c>
      <c r="Y70" s="663" t="s">
        <v>651</v>
      </c>
      <c r="Z70" s="1237">
        <v>208</v>
      </c>
      <c r="AA70" s="1063">
        <v>12</v>
      </c>
      <c r="AB70" s="1464"/>
      <c r="AC70" s="1467"/>
      <c r="AD70" s="1100">
        <v>12</v>
      </c>
      <c r="AE70" s="1105" t="s">
        <v>803</v>
      </c>
      <c r="AF70" s="1271" t="s">
        <v>822</v>
      </c>
      <c r="AG70" s="1109" t="s">
        <v>1107</v>
      </c>
      <c r="AH70" s="1279" t="s">
        <v>1374</v>
      </c>
      <c r="AI70" s="655" t="s">
        <v>677</v>
      </c>
      <c r="AJ70" s="1291" t="s">
        <v>89</v>
      </c>
      <c r="AK70" s="653" t="s">
        <v>684</v>
      </c>
      <c r="AL70" s="1279" t="s">
        <v>566</v>
      </c>
      <c r="AM70" s="669">
        <v>12</v>
      </c>
      <c r="AN70" s="1470"/>
      <c r="AO70" s="1473"/>
      <c r="AP70" s="1131">
        <v>12</v>
      </c>
      <c r="AQ70" s="1140" t="s">
        <v>692</v>
      </c>
      <c r="AR70" s="1306">
        <v>202</v>
      </c>
      <c r="AS70" s="1143"/>
      <c r="AT70" s="1316"/>
      <c r="AU70" s="1148" t="s">
        <v>647</v>
      </c>
      <c r="AV70" s="1325">
        <v>206</v>
      </c>
      <c r="AW70" s="1142" t="s">
        <v>737</v>
      </c>
      <c r="AX70" s="1316" t="s">
        <v>89</v>
      </c>
      <c r="AY70" s="1140" t="s">
        <v>769</v>
      </c>
      <c r="AZ70" s="1306">
        <v>216</v>
      </c>
      <c r="BA70" s="1135">
        <v>12</v>
      </c>
      <c r="BB70" s="1440"/>
      <c r="BC70" s="1444"/>
      <c r="BD70" s="1179">
        <v>12</v>
      </c>
      <c r="BE70" s="1195"/>
      <c r="BF70" s="1348"/>
      <c r="BG70" s="1197"/>
      <c r="BH70" s="1374"/>
      <c r="BI70" s="1191"/>
      <c r="BJ70" s="1368"/>
      <c r="BK70" s="1188"/>
      <c r="BL70" s="1374"/>
      <c r="BM70" s="1195"/>
      <c r="BN70" s="1348"/>
      <c r="BO70" s="1183">
        <v>12</v>
      </c>
      <c r="BP70" s="1448"/>
      <c r="BR70" s="541" t="str">
        <f t="shared" si="0"/>
        <v>0</v>
      </c>
      <c r="BS70" s="537" t="str">
        <f t="shared" si="1"/>
        <v>0</v>
      </c>
      <c r="BT70" s="537" t="str">
        <f t="shared" si="2"/>
        <v>0</v>
      </c>
      <c r="BU70" s="537" t="str">
        <f t="shared" si="3"/>
        <v>0</v>
      </c>
      <c r="BV70" s="542" t="str">
        <f t="shared" si="4"/>
        <v>0</v>
      </c>
      <c r="BW70" s="541">
        <f t="shared" si="5"/>
        <v>24</v>
      </c>
      <c r="BX70" s="537">
        <f t="shared" si="6"/>
        <v>33</v>
      </c>
      <c r="BY70" s="537">
        <f t="shared" si="7"/>
        <v>24</v>
      </c>
      <c r="BZ70" s="537">
        <f t="shared" si="8"/>
        <v>31</v>
      </c>
      <c r="CA70" s="542">
        <f t="shared" si="9"/>
        <v>29</v>
      </c>
      <c r="CB70" s="541">
        <f t="shared" si="10"/>
        <v>32</v>
      </c>
      <c r="CC70" s="537">
        <f t="shared" si="11"/>
        <v>34</v>
      </c>
      <c r="CD70" s="537">
        <f t="shared" si="12"/>
        <v>35</v>
      </c>
      <c r="CE70" s="542">
        <f t="shared" si="13"/>
        <v>24</v>
      </c>
      <c r="CF70" s="541">
        <f t="shared" si="14"/>
        <v>31</v>
      </c>
      <c r="CG70" s="537" t="str">
        <f t="shared" si="15"/>
        <v>0</v>
      </c>
      <c r="CH70" s="537">
        <f t="shared" si="16"/>
        <v>31</v>
      </c>
      <c r="CI70" s="537">
        <f t="shared" si="17"/>
        <v>33</v>
      </c>
      <c r="CJ70" s="542">
        <f t="shared" si="18"/>
        <v>29</v>
      </c>
      <c r="CK70" s="541" t="str">
        <f t="shared" si="19"/>
        <v>0</v>
      </c>
      <c r="CL70" s="537" t="str">
        <f t="shared" si="20"/>
        <v>0</v>
      </c>
      <c r="CM70" s="537" t="str">
        <f t="shared" si="21"/>
        <v>0</v>
      </c>
      <c r="CN70" s="537" t="str">
        <f t="shared" si="22"/>
        <v>0</v>
      </c>
      <c r="CO70" s="542" t="str">
        <f t="shared" si="23"/>
        <v>0</v>
      </c>
      <c r="CP70" s="550">
        <f t="shared" si="24"/>
        <v>390</v>
      </c>
    </row>
    <row r="71" spans="1:94" ht="69" customHeight="1" x14ac:dyDescent="0.45">
      <c r="A71" s="1421"/>
      <c r="B71" s="1035">
        <v>13</v>
      </c>
      <c r="C71" s="136"/>
      <c r="D71" s="741"/>
      <c r="E71" s="124"/>
      <c r="F71" s="1215"/>
      <c r="G71" s="142"/>
      <c r="H71" s="1223"/>
      <c r="I71" s="124"/>
      <c r="J71" s="1215"/>
      <c r="K71" s="221"/>
      <c r="L71" s="1206"/>
      <c r="M71" s="736">
        <v>13</v>
      </c>
      <c r="N71" s="1431"/>
      <c r="O71" s="1461"/>
      <c r="P71" s="1059">
        <v>13</v>
      </c>
      <c r="Q71" s="664" t="s">
        <v>728</v>
      </c>
      <c r="R71" s="1234">
        <v>220</v>
      </c>
      <c r="S71" s="746" t="s">
        <v>783</v>
      </c>
      <c r="T71" s="743">
        <v>204</v>
      </c>
      <c r="U71" s="691" t="s">
        <v>708</v>
      </c>
      <c r="V71" s="1249">
        <v>201</v>
      </c>
      <c r="W71" s="662" t="s">
        <v>636</v>
      </c>
      <c r="X71" s="1258">
        <v>203</v>
      </c>
      <c r="Y71" s="1078" t="s">
        <v>796</v>
      </c>
      <c r="Z71" s="1237">
        <v>208</v>
      </c>
      <c r="AA71" s="1063">
        <v>13</v>
      </c>
      <c r="AB71" s="1464"/>
      <c r="AC71" s="1467"/>
      <c r="AD71" s="1100">
        <v>13</v>
      </c>
      <c r="AE71" s="1105" t="s">
        <v>803</v>
      </c>
      <c r="AF71" s="1271" t="s">
        <v>822</v>
      </c>
      <c r="AG71" s="653" t="s">
        <v>672</v>
      </c>
      <c r="AH71" s="1279" t="s">
        <v>89</v>
      </c>
      <c r="AI71" s="1111" t="s">
        <v>188</v>
      </c>
      <c r="AJ71" s="1290">
        <v>207</v>
      </c>
      <c r="AK71" s="1107" t="s">
        <v>1343</v>
      </c>
      <c r="AL71" s="1297" t="s">
        <v>89</v>
      </c>
      <c r="AM71" s="669">
        <v>13</v>
      </c>
      <c r="AN71" s="1470"/>
      <c r="AO71" s="1473"/>
      <c r="AP71" s="1131">
        <v>13</v>
      </c>
      <c r="AQ71" s="1140" t="s">
        <v>679</v>
      </c>
      <c r="AR71" s="1306">
        <v>202</v>
      </c>
      <c r="AS71" s="1143"/>
      <c r="AT71" s="1316"/>
      <c r="AU71" s="1148" t="s">
        <v>692</v>
      </c>
      <c r="AV71" s="1325" t="s">
        <v>35</v>
      </c>
      <c r="AW71" s="1142" t="s">
        <v>625</v>
      </c>
      <c r="AX71" s="1316">
        <v>217</v>
      </c>
      <c r="AY71" s="1140"/>
      <c r="AZ71" s="1306"/>
      <c r="BA71" s="1135">
        <v>13</v>
      </c>
      <c r="BB71" s="1440"/>
      <c r="BC71" s="1444"/>
      <c r="BD71" s="1179">
        <v>13</v>
      </c>
      <c r="BE71" s="134"/>
      <c r="BF71" s="1346"/>
      <c r="BG71" s="68"/>
      <c r="BH71" s="1353"/>
      <c r="BI71" s="66"/>
      <c r="BJ71" s="1365"/>
      <c r="BK71" s="67"/>
      <c r="BL71" s="1353"/>
      <c r="BM71" s="134"/>
      <c r="BN71" s="1346"/>
      <c r="BO71" s="1183">
        <v>13</v>
      </c>
      <c r="BP71" s="1448"/>
      <c r="BR71" s="1022"/>
      <c r="BS71" s="1023"/>
      <c r="BT71" s="1023"/>
      <c r="BU71" s="1023"/>
      <c r="BV71" s="1024"/>
      <c r="BW71" s="1022"/>
      <c r="BX71" s="1023"/>
      <c r="BY71" s="1023"/>
      <c r="BZ71" s="1023"/>
      <c r="CA71" s="1024"/>
      <c r="CB71" s="1022"/>
      <c r="CC71" s="1023"/>
      <c r="CD71" s="1023"/>
      <c r="CE71" s="1024"/>
      <c r="CF71" s="1022"/>
      <c r="CG71" s="1023"/>
      <c r="CH71" s="1023"/>
      <c r="CI71" s="1023"/>
      <c r="CJ71" s="1024"/>
      <c r="CK71" s="1022"/>
      <c r="CL71" s="1023"/>
      <c r="CM71" s="1023"/>
      <c r="CN71" s="1023"/>
      <c r="CO71" s="1024"/>
      <c r="CP71" s="550"/>
    </row>
    <row r="72" spans="1:94" ht="69" customHeight="1" thickBot="1" x14ac:dyDescent="0.5">
      <c r="A72" s="1422"/>
      <c r="B72" s="1036">
        <v>14</v>
      </c>
      <c r="C72" s="181"/>
      <c r="D72" s="742"/>
      <c r="E72" s="184"/>
      <c r="F72" s="1220"/>
      <c r="G72" s="183"/>
      <c r="H72" s="1225"/>
      <c r="I72" s="184"/>
      <c r="J72" s="1220"/>
      <c r="K72" s="224"/>
      <c r="L72" s="1209"/>
      <c r="M72" s="1037">
        <v>14</v>
      </c>
      <c r="N72" s="1432"/>
      <c r="O72" s="1462"/>
      <c r="P72" s="1060">
        <v>14</v>
      </c>
      <c r="Q72" s="731"/>
      <c r="R72" s="1235"/>
      <c r="S72" s="728"/>
      <c r="T72" s="748"/>
      <c r="U72" s="1076" t="s">
        <v>292</v>
      </c>
      <c r="V72" s="1254">
        <v>201</v>
      </c>
      <c r="W72" s="661"/>
      <c r="X72" s="1259"/>
      <c r="Y72" s="732"/>
      <c r="Z72" s="1264"/>
      <c r="AA72" s="1064">
        <v>14</v>
      </c>
      <c r="AB72" s="1465"/>
      <c r="AC72" s="1468"/>
      <c r="AD72" s="1101">
        <v>14</v>
      </c>
      <c r="AE72" s="1125"/>
      <c r="AF72" s="1272"/>
      <c r="AG72" s="654"/>
      <c r="AH72" s="1286"/>
      <c r="AI72" s="1128" t="s">
        <v>188</v>
      </c>
      <c r="AJ72" s="1295">
        <v>207</v>
      </c>
      <c r="AK72" s="654"/>
      <c r="AL72" s="1286"/>
      <c r="AM72" s="670">
        <v>14</v>
      </c>
      <c r="AN72" s="1471"/>
      <c r="AO72" s="1474"/>
      <c r="AP72" s="1132">
        <v>14</v>
      </c>
      <c r="AQ72" s="1141"/>
      <c r="AR72" s="1308"/>
      <c r="AS72" s="1144"/>
      <c r="AT72" s="1317"/>
      <c r="AU72" s="1149"/>
      <c r="AV72" s="1327"/>
      <c r="AW72" s="1156"/>
      <c r="AX72" s="1317"/>
      <c r="AY72" s="1141"/>
      <c r="AZ72" s="1308"/>
      <c r="BA72" s="1160">
        <v>14</v>
      </c>
      <c r="BB72" s="1441"/>
      <c r="BC72" s="1445"/>
      <c r="BD72" s="1180">
        <v>14</v>
      </c>
      <c r="BE72" s="193"/>
      <c r="BF72" s="1349"/>
      <c r="BG72" s="231"/>
      <c r="BH72" s="1357"/>
      <c r="BI72" s="179"/>
      <c r="BJ72" s="1367"/>
      <c r="BK72" s="178"/>
      <c r="BL72" s="1357"/>
      <c r="BM72" s="193"/>
      <c r="BN72" s="1349"/>
      <c r="BO72" s="1184">
        <v>14</v>
      </c>
      <c r="BP72" s="1449"/>
      <c r="BR72" s="543" t="str">
        <f t="shared" si="0"/>
        <v>0</v>
      </c>
      <c r="BS72" s="544" t="str">
        <f t="shared" si="1"/>
        <v>0</v>
      </c>
      <c r="BT72" s="544" t="str">
        <f t="shared" si="2"/>
        <v>0</v>
      </c>
      <c r="BU72" s="544" t="str">
        <f t="shared" si="3"/>
        <v>0</v>
      </c>
      <c r="BV72" s="545" t="str">
        <f t="shared" si="4"/>
        <v>0</v>
      </c>
      <c r="BW72" s="543" t="str">
        <f t="shared" si="5"/>
        <v>0</v>
      </c>
      <c r="BX72" s="544" t="str">
        <f t="shared" si="6"/>
        <v>0</v>
      </c>
      <c r="BY72" s="544" t="e">
        <f>IF(#REF!=0,"0",U$1)</f>
        <v>#REF!</v>
      </c>
      <c r="BZ72" s="544" t="str">
        <f t="shared" si="8"/>
        <v>0</v>
      </c>
      <c r="CA72" s="545" t="str">
        <f t="shared" si="9"/>
        <v>0</v>
      </c>
      <c r="CB72" s="543" t="str">
        <f t="shared" si="10"/>
        <v>0</v>
      </c>
      <c r="CC72" s="544" t="str">
        <f t="shared" si="11"/>
        <v>0</v>
      </c>
      <c r="CD72" s="544">
        <f t="shared" si="12"/>
        <v>35</v>
      </c>
      <c r="CE72" s="545" t="str">
        <f t="shared" si="13"/>
        <v>0</v>
      </c>
      <c r="CF72" s="543" t="str">
        <f t="shared" si="14"/>
        <v>0</v>
      </c>
      <c r="CG72" s="544" t="str">
        <f t="shared" si="15"/>
        <v>0</v>
      </c>
      <c r="CH72" s="544" t="str">
        <f t="shared" si="16"/>
        <v>0</v>
      </c>
      <c r="CI72" s="544" t="str">
        <f t="shared" si="17"/>
        <v>0</v>
      </c>
      <c r="CJ72" s="545" t="str">
        <f t="shared" si="18"/>
        <v>0</v>
      </c>
      <c r="CK72" s="543" t="str">
        <f t="shared" si="19"/>
        <v>0</v>
      </c>
      <c r="CL72" s="544" t="str">
        <f t="shared" si="20"/>
        <v>0</v>
      </c>
      <c r="CM72" s="544" t="str">
        <f t="shared" si="21"/>
        <v>0</v>
      </c>
      <c r="CN72" s="544" t="str">
        <f t="shared" si="22"/>
        <v>0</v>
      </c>
      <c r="CO72" s="545" t="str">
        <f t="shared" si="23"/>
        <v>0</v>
      </c>
      <c r="CP72" s="550" t="e">
        <f t="shared" si="24"/>
        <v>#REF!</v>
      </c>
    </row>
    <row r="73" spans="1:94" ht="52.8" customHeight="1" x14ac:dyDescent="0.45">
      <c r="L73" s="213"/>
    </row>
    <row r="74" spans="1:94" ht="52.8" customHeight="1" x14ac:dyDescent="0.45">
      <c r="AU74" s="209"/>
      <c r="AV74" s="209"/>
    </row>
  </sheetData>
  <autoFilter ref="A2:CP72" xr:uid="{F8FFF6BB-8019-4F1F-8E32-C63FD0EFB8BD}"/>
  <mergeCells count="74">
    <mergeCell ref="K3:L3"/>
    <mergeCell ref="AS3:AT3"/>
    <mergeCell ref="AU3:AV3"/>
    <mergeCell ref="Q3:R3"/>
    <mergeCell ref="S3:T3"/>
    <mergeCell ref="U3:V3"/>
    <mergeCell ref="W3:X3"/>
    <mergeCell ref="Y3:Z3"/>
    <mergeCell ref="AE3:AF3"/>
    <mergeCell ref="BM3:BN3"/>
    <mergeCell ref="O4:O17"/>
    <mergeCell ref="AB4:AB17"/>
    <mergeCell ref="AC4:AC17"/>
    <mergeCell ref="AN4:AN17"/>
    <mergeCell ref="AO4:AO17"/>
    <mergeCell ref="AW3:AX3"/>
    <mergeCell ref="AY3:AZ3"/>
    <mergeCell ref="BE3:BF3"/>
    <mergeCell ref="BG3:BH3"/>
    <mergeCell ref="BI3:BJ3"/>
    <mergeCell ref="BK3:BL3"/>
    <mergeCell ref="AG3:AH3"/>
    <mergeCell ref="AI3:AJ3"/>
    <mergeCell ref="AK3:AL3"/>
    <mergeCell ref="AQ3:AR3"/>
    <mergeCell ref="BB4:BB17"/>
    <mergeCell ref="BC4:BC17"/>
    <mergeCell ref="BP4:BP17"/>
    <mergeCell ref="O18:O31"/>
    <mergeCell ref="AB18:AB31"/>
    <mergeCell ref="AC18:AC31"/>
    <mergeCell ref="AN18:AN31"/>
    <mergeCell ref="AO18:AO31"/>
    <mergeCell ref="BB18:BB31"/>
    <mergeCell ref="BC18:BC31"/>
    <mergeCell ref="BP18:BP31"/>
    <mergeCell ref="BC32:BC45"/>
    <mergeCell ref="BP32:BP45"/>
    <mergeCell ref="O46:O58"/>
    <mergeCell ref="AB46:AB58"/>
    <mergeCell ref="AC46:AC58"/>
    <mergeCell ref="AN46:AN58"/>
    <mergeCell ref="AO46:AO58"/>
    <mergeCell ref="O32:O45"/>
    <mergeCell ref="AB32:AB45"/>
    <mergeCell ref="AC32:AC45"/>
    <mergeCell ref="AN32:AN45"/>
    <mergeCell ref="AO32:AO45"/>
    <mergeCell ref="BB59:BB72"/>
    <mergeCell ref="BC59:BC72"/>
    <mergeCell ref="BP59:BP72"/>
    <mergeCell ref="C3:D3"/>
    <mergeCell ref="E3:F3"/>
    <mergeCell ref="G3:H3"/>
    <mergeCell ref="I3:J3"/>
    <mergeCell ref="BB46:BB58"/>
    <mergeCell ref="BC46:BC58"/>
    <mergeCell ref="BP46:BP58"/>
    <mergeCell ref="O59:O72"/>
    <mergeCell ref="AB59:AB72"/>
    <mergeCell ref="AC59:AC72"/>
    <mergeCell ref="AN59:AN72"/>
    <mergeCell ref="AO59:AO72"/>
    <mergeCell ref="BB32:BB45"/>
    <mergeCell ref="N4:N17"/>
    <mergeCell ref="N18:N31"/>
    <mergeCell ref="N32:N45"/>
    <mergeCell ref="N46:N58"/>
    <mergeCell ref="N59:N72"/>
    <mergeCell ref="A4:A17"/>
    <mergeCell ref="A18:A31"/>
    <mergeCell ref="A32:A45"/>
    <mergeCell ref="A46:A58"/>
    <mergeCell ref="A59:A7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1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FA807-7888-4102-8563-EA7CC6FC2A20}">
  <dimension ref="A1:C7"/>
  <sheetViews>
    <sheetView workbookViewId="0">
      <selection activeCell="F4" sqref="F4"/>
    </sheetView>
  </sheetViews>
  <sheetFormatPr defaultRowHeight="14.4" x14ac:dyDescent="0.3"/>
  <cols>
    <col min="1" max="1" width="45.44140625" customWidth="1"/>
  </cols>
  <sheetData>
    <row r="1" spans="1:3" ht="48" x14ac:dyDescent="0.3">
      <c r="A1" s="691" t="s">
        <v>630</v>
      </c>
      <c r="B1" s="1243">
        <v>201</v>
      </c>
      <c r="C1" s="1243">
        <v>7</v>
      </c>
    </row>
    <row r="2" spans="1:3" ht="48" x14ac:dyDescent="0.3">
      <c r="A2" s="691" t="s">
        <v>624</v>
      </c>
      <c r="B2" s="1249">
        <v>201</v>
      </c>
      <c r="C2" s="1243">
        <v>8</v>
      </c>
    </row>
    <row r="3" spans="1:3" ht="48" x14ac:dyDescent="0.3">
      <c r="A3" s="691" t="s">
        <v>665</v>
      </c>
      <c r="B3" s="1249">
        <v>201</v>
      </c>
      <c r="C3" s="1243">
        <v>9</v>
      </c>
    </row>
    <row r="4" spans="1:3" ht="127.2" x14ac:dyDescent="0.3">
      <c r="A4" s="691" t="s">
        <v>659</v>
      </c>
      <c r="B4" s="1249" t="s">
        <v>1127</v>
      </c>
      <c r="C4" s="1243">
        <v>10</v>
      </c>
    </row>
    <row r="5" spans="1:3" ht="31.8" x14ac:dyDescent="0.3">
      <c r="A5" s="691"/>
      <c r="B5" s="1249"/>
    </row>
    <row r="6" spans="1:3" ht="31.8" x14ac:dyDescent="0.3">
      <c r="A6" s="691"/>
      <c r="B6" s="1249"/>
    </row>
    <row r="7" spans="1:3" ht="31.8" x14ac:dyDescent="0.3">
      <c r="A7" s="691"/>
      <c r="B7" s="12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8B482-FBB9-4E77-B31C-0603B3856A7A}">
  <sheetPr>
    <pageSetUpPr fitToPage="1"/>
  </sheetPr>
  <dimension ref="A1:EJ69"/>
  <sheetViews>
    <sheetView zoomScale="50" zoomScaleNormal="50" workbookViewId="0">
      <pane ySplit="1" topLeftCell="A54" activePane="bottomLeft" state="frozen"/>
      <selection activeCell="M46" sqref="M46"/>
      <selection pane="bottomLeft" activeCell="B68" sqref="A68:XFD68"/>
    </sheetView>
  </sheetViews>
  <sheetFormatPr defaultRowHeight="14.4" outlineLevelCol="1" x14ac:dyDescent="0.3"/>
  <cols>
    <col min="1" max="1" width="8.88671875" style="48"/>
    <col min="2" max="2" width="8.33203125" bestFit="1" customWidth="1"/>
    <col min="3" max="4" width="20.109375" customWidth="1"/>
    <col min="5" max="5" width="29.44140625" customWidth="1"/>
    <col min="6" max="6" width="29.6640625" customWidth="1"/>
    <col min="7" max="7" width="31.88671875" style="521" customWidth="1" outlineLevel="1"/>
    <col min="9" max="9" width="8.88671875" style="48"/>
    <col min="10" max="12" width="3.6640625" hidden="1" customWidth="1" outlineLevel="1"/>
    <col min="13" max="13" width="8.88671875" style="532" collapsed="1"/>
  </cols>
  <sheetData>
    <row r="1" spans="1:13" ht="37.200000000000003" thickTop="1" x14ac:dyDescent="0.3">
      <c r="A1" s="1534" t="s">
        <v>49</v>
      </c>
      <c r="B1" s="2" t="s">
        <v>48</v>
      </c>
      <c r="C1" s="1537" t="s">
        <v>471</v>
      </c>
      <c r="D1" s="1538"/>
      <c r="E1" s="1539" t="s">
        <v>472</v>
      </c>
      <c r="F1" s="1540"/>
      <c r="G1" s="509" t="s">
        <v>473</v>
      </c>
      <c r="H1" s="53" t="s">
        <v>48</v>
      </c>
      <c r="I1" s="1534" t="s">
        <v>49</v>
      </c>
      <c r="M1" s="533" t="s">
        <v>475</v>
      </c>
    </row>
    <row r="2" spans="1:13" ht="26.4" thickBot="1" x14ac:dyDescent="0.35">
      <c r="A2" s="1535"/>
      <c r="B2" s="92" t="s">
        <v>46</v>
      </c>
      <c r="C2" s="522">
        <v>1</v>
      </c>
      <c r="D2" s="523">
        <v>2</v>
      </c>
      <c r="E2" s="527">
        <v>3</v>
      </c>
      <c r="F2" s="528">
        <v>4</v>
      </c>
      <c r="G2" s="522">
        <v>5</v>
      </c>
      <c r="H2" s="94" t="s">
        <v>46</v>
      </c>
      <c r="I2" s="1535"/>
    </row>
    <row r="3" spans="1:13" ht="22.8" customHeight="1" thickTop="1" thickBot="1" x14ac:dyDescent="0.35">
      <c r="A3" s="1536"/>
      <c r="B3" s="93" t="s">
        <v>47</v>
      </c>
      <c r="C3" s="524">
        <v>16</v>
      </c>
      <c r="D3" s="525">
        <v>19</v>
      </c>
      <c r="E3" s="529">
        <v>18</v>
      </c>
      <c r="F3" s="530">
        <v>7</v>
      </c>
      <c r="G3" s="526">
        <v>28</v>
      </c>
      <c r="H3" s="95" t="s">
        <v>47</v>
      </c>
      <c r="I3" s="1536"/>
    </row>
    <row r="4" spans="1:13" ht="45" customHeight="1" thickTop="1" x14ac:dyDescent="0.3">
      <c r="A4" s="1548" t="s">
        <v>23</v>
      </c>
      <c r="B4" s="27">
        <v>1</v>
      </c>
      <c r="C4" s="1551" t="s">
        <v>910</v>
      </c>
      <c r="D4" s="1552"/>
      <c r="E4" s="1553" t="s">
        <v>911</v>
      </c>
      <c r="F4" s="1554"/>
      <c r="G4" s="584" t="s">
        <v>912</v>
      </c>
      <c r="H4" s="20">
        <v>1</v>
      </c>
      <c r="I4" s="1563" t="s">
        <v>23</v>
      </c>
      <c r="J4">
        <f>IF(C4=0,"0",35)</f>
        <v>35</v>
      </c>
      <c r="K4">
        <f>(IF(E4=0,"0",25))</f>
        <v>25</v>
      </c>
      <c r="L4">
        <f>(IF(G4=0,"0",28))</f>
        <v>28</v>
      </c>
      <c r="M4" s="532">
        <f>SUM(J4:L4)</f>
        <v>88</v>
      </c>
    </row>
    <row r="5" spans="1:13" ht="45" customHeight="1" x14ac:dyDescent="0.3">
      <c r="A5" s="1549"/>
      <c r="B5" s="28">
        <v>2</v>
      </c>
      <c r="C5" s="1522" t="s">
        <v>938</v>
      </c>
      <c r="D5" s="1555"/>
      <c r="E5" s="599" t="s">
        <v>915</v>
      </c>
      <c r="F5" s="600" t="s">
        <v>913</v>
      </c>
      <c r="G5" s="585" t="s">
        <v>924</v>
      </c>
      <c r="H5" s="21">
        <v>2</v>
      </c>
      <c r="I5" s="1564"/>
      <c r="J5">
        <f t="shared" ref="J5:J68" si="0">IF(C5=0,"0",35)</f>
        <v>35</v>
      </c>
      <c r="K5">
        <f t="shared" ref="K5:K68" si="1">(IF(E5=0,"0",25))</f>
        <v>25</v>
      </c>
      <c r="L5">
        <f t="shared" ref="L5:L68" si="2">(IF(G5=0,"0",25))</f>
        <v>25</v>
      </c>
      <c r="M5" s="532">
        <f t="shared" ref="M5:M68" si="3">SUM(J5:L5)</f>
        <v>85</v>
      </c>
    </row>
    <row r="6" spans="1:13" ht="45" customHeight="1" x14ac:dyDescent="0.3">
      <c r="A6" s="1549"/>
      <c r="B6" s="28">
        <v>3</v>
      </c>
      <c r="C6" s="1522" t="s">
        <v>925</v>
      </c>
      <c r="D6" s="1523"/>
      <c r="E6" s="599" t="s">
        <v>916</v>
      </c>
      <c r="F6" s="600" t="s">
        <v>913</v>
      </c>
      <c r="G6" s="585" t="s">
        <v>924</v>
      </c>
      <c r="H6" s="21">
        <v>3</v>
      </c>
      <c r="I6" s="1564"/>
      <c r="J6">
        <f t="shared" si="0"/>
        <v>35</v>
      </c>
      <c r="K6">
        <f t="shared" si="1"/>
        <v>25</v>
      </c>
      <c r="L6">
        <f t="shared" si="2"/>
        <v>25</v>
      </c>
      <c r="M6" s="532">
        <f t="shared" si="3"/>
        <v>85</v>
      </c>
    </row>
    <row r="7" spans="1:13" ht="45" customHeight="1" x14ac:dyDescent="0.3">
      <c r="A7" s="1549"/>
      <c r="B7" s="28">
        <v>4</v>
      </c>
      <c r="C7" s="1522" t="s">
        <v>918</v>
      </c>
      <c r="D7" s="1523"/>
      <c r="E7" s="599" t="s">
        <v>913</v>
      </c>
      <c r="F7" s="600" t="s">
        <v>916</v>
      </c>
      <c r="G7" s="585" t="s">
        <v>917</v>
      </c>
      <c r="H7" s="21">
        <v>4</v>
      </c>
      <c r="I7" s="1564"/>
      <c r="J7">
        <f t="shared" si="0"/>
        <v>35</v>
      </c>
      <c r="K7">
        <f t="shared" si="1"/>
        <v>25</v>
      </c>
      <c r="L7">
        <f t="shared" si="2"/>
        <v>25</v>
      </c>
      <c r="M7" s="532">
        <f t="shared" si="3"/>
        <v>85</v>
      </c>
    </row>
    <row r="8" spans="1:13" ht="45" customHeight="1" x14ac:dyDescent="0.3">
      <c r="A8" s="1549"/>
      <c r="B8" s="28">
        <v>5</v>
      </c>
      <c r="C8" s="1522" t="s">
        <v>921</v>
      </c>
      <c r="D8" s="1523"/>
      <c r="E8" s="1519" t="s">
        <v>922</v>
      </c>
      <c r="F8" s="1520"/>
      <c r="G8" s="585" t="s">
        <v>913</v>
      </c>
      <c r="H8" s="21">
        <v>5</v>
      </c>
      <c r="I8" s="1564"/>
      <c r="J8">
        <f t="shared" si="0"/>
        <v>35</v>
      </c>
      <c r="K8">
        <f t="shared" si="1"/>
        <v>25</v>
      </c>
      <c r="L8">
        <f t="shared" si="2"/>
        <v>25</v>
      </c>
      <c r="M8" s="532">
        <f t="shared" si="3"/>
        <v>85</v>
      </c>
    </row>
    <row r="9" spans="1:13" ht="54" customHeight="1" x14ac:dyDescent="0.3">
      <c r="A9" s="1549"/>
      <c r="B9" s="28">
        <v>6</v>
      </c>
      <c r="C9" s="1522" t="s">
        <v>474</v>
      </c>
      <c r="D9" s="1523"/>
      <c r="E9" s="1519" t="s">
        <v>919</v>
      </c>
      <c r="F9" s="1520"/>
      <c r="G9" s="585" t="s">
        <v>920</v>
      </c>
      <c r="H9" s="21">
        <v>6</v>
      </c>
      <c r="I9" s="1564"/>
      <c r="J9">
        <f t="shared" si="0"/>
        <v>35</v>
      </c>
      <c r="K9">
        <f t="shared" si="1"/>
        <v>25</v>
      </c>
      <c r="L9">
        <f t="shared" si="2"/>
        <v>25</v>
      </c>
      <c r="M9" s="532">
        <f t="shared" si="3"/>
        <v>85</v>
      </c>
    </row>
    <row r="10" spans="1:13" ht="45" customHeight="1" x14ac:dyDescent="0.3">
      <c r="A10" s="1549"/>
      <c r="B10" s="28">
        <v>7</v>
      </c>
      <c r="C10" s="1556" t="s">
        <v>923</v>
      </c>
      <c r="D10" s="1557"/>
      <c r="E10" s="1519" t="s">
        <v>474</v>
      </c>
      <c r="F10" s="1520"/>
      <c r="G10" s="585" t="s">
        <v>961</v>
      </c>
      <c r="H10" s="21">
        <v>7</v>
      </c>
      <c r="I10" s="1564"/>
      <c r="J10">
        <f t="shared" si="0"/>
        <v>35</v>
      </c>
      <c r="K10">
        <f>(IF(E10=0,"0",25))</f>
        <v>25</v>
      </c>
      <c r="L10">
        <f t="shared" si="2"/>
        <v>25</v>
      </c>
      <c r="M10" s="532">
        <f t="shared" si="3"/>
        <v>85</v>
      </c>
    </row>
    <row r="11" spans="1:13" ht="45" customHeight="1" x14ac:dyDescent="0.3">
      <c r="A11" s="1549"/>
      <c r="B11" s="28">
        <v>8</v>
      </c>
      <c r="C11" s="1522"/>
      <c r="D11" s="1523"/>
      <c r="E11" s="1519" t="s">
        <v>1060</v>
      </c>
      <c r="F11" s="1520"/>
      <c r="G11" s="1002" t="s">
        <v>1283</v>
      </c>
      <c r="H11" s="21">
        <v>8</v>
      </c>
      <c r="I11" s="1564"/>
      <c r="J11" t="str">
        <f t="shared" si="0"/>
        <v>0</v>
      </c>
      <c r="K11">
        <f>(IF(E11=0,"0",25))</f>
        <v>25</v>
      </c>
      <c r="L11">
        <f t="shared" si="2"/>
        <v>25</v>
      </c>
      <c r="M11" s="532">
        <f t="shared" si="3"/>
        <v>50</v>
      </c>
    </row>
    <row r="12" spans="1:13" ht="45" customHeight="1" x14ac:dyDescent="0.3">
      <c r="A12" s="1549"/>
      <c r="B12" s="28">
        <v>9</v>
      </c>
      <c r="C12" s="1562" t="s">
        <v>1285</v>
      </c>
      <c r="D12" s="1562"/>
      <c r="E12" s="1519"/>
      <c r="F12" s="1520"/>
      <c r="G12" s="1002" t="s">
        <v>1055</v>
      </c>
      <c r="H12" s="21">
        <v>9</v>
      </c>
      <c r="I12" s="1564"/>
      <c r="J12">
        <f t="shared" si="0"/>
        <v>35</v>
      </c>
      <c r="K12" t="str">
        <f t="shared" si="1"/>
        <v>0</v>
      </c>
      <c r="L12">
        <f t="shared" si="2"/>
        <v>25</v>
      </c>
      <c r="M12" s="532">
        <f t="shared" si="3"/>
        <v>60</v>
      </c>
    </row>
    <row r="13" spans="1:13" ht="45" customHeight="1" x14ac:dyDescent="0.3">
      <c r="A13" s="1549"/>
      <c r="B13" s="54">
        <v>10</v>
      </c>
      <c r="C13" s="1560"/>
      <c r="D13" s="1561"/>
      <c r="E13" s="1519"/>
      <c r="F13" s="1520"/>
      <c r="G13" s="587"/>
      <c r="H13" s="65">
        <v>10</v>
      </c>
      <c r="I13" s="1564"/>
      <c r="J13" t="str">
        <f t="shared" si="0"/>
        <v>0</v>
      </c>
      <c r="K13" t="str">
        <f t="shared" si="1"/>
        <v>0</v>
      </c>
      <c r="L13" t="str">
        <f t="shared" si="2"/>
        <v>0</v>
      </c>
      <c r="M13" s="532">
        <f t="shared" si="3"/>
        <v>0</v>
      </c>
    </row>
    <row r="14" spans="1:13" ht="45" customHeight="1" x14ac:dyDescent="0.3">
      <c r="A14" s="1549"/>
      <c r="B14" s="54">
        <v>11</v>
      </c>
      <c r="C14" s="1560"/>
      <c r="D14" s="1561"/>
      <c r="E14" s="1519"/>
      <c r="F14" s="1520"/>
      <c r="G14" s="588"/>
      <c r="H14" s="65">
        <v>11</v>
      </c>
      <c r="I14" s="1564"/>
      <c r="J14" t="str">
        <f t="shared" si="0"/>
        <v>0</v>
      </c>
      <c r="K14" t="str">
        <f t="shared" si="1"/>
        <v>0</v>
      </c>
      <c r="L14" t="str">
        <f t="shared" si="2"/>
        <v>0</v>
      </c>
      <c r="M14" s="532">
        <f t="shared" si="3"/>
        <v>0</v>
      </c>
    </row>
    <row r="15" spans="1:13" ht="45" customHeight="1" x14ac:dyDescent="0.3">
      <c r="A15" s="1549"/>
      <c r="B15" s="54">
        <v>12</v>
      </c>
      <c r="C15" s="588"/>
      <c r="D15" s="605"/>
      <c r="E15" s="1526" t="s">
        <v>1284</v>
      </c>
      <c r="F15" s="1526"/>
      <c r="G15" s="588"/>
      <c r="H15" s="65">
        <v>12</v>
      </c>
      <c r="I15" s="1564"/>
      <c r="J15" t="str">
        <f t="shared" si="0"/>
        <v>0</v>
      </c>
      <c r="K15">
        <f t="shared" si="1"/>
        <v>25</v>
      </c>
      <c r="L15" t="str">
        <f t="shared" si="2"/>
        <v>0</v>
      </c>
      <c r="M15" s="532">
        <f t="shared" si="3"/>
        <v>25</v>
      </c>
    </row>
    <row r="16" spans="1:13" ht="45" customHeight="1" thickBot="1" x14ac:dyDescent="0.35">
      <c r="A16" s="1550"/>
      <c r="B16" s="29">
        <v>13</v>
      </c>
      <c r="C16" s="1558"/>
      <c r="D16" s="1559"/>
      <c r="E16" s="1521" t="s">
        <v>1284</v>
      </c>
      <c r="F16" s="1521"/>
      <c r="G16" s="589"/>
      <c r="H16" s="22">
        <v>13</v>
      </c>
      <c r="I16" s="1565"/>
      <c r="J16" t="str">
        <f t="shared" si="0"/>
        <v>0</v>
      </c>
      <c r="K16">
        <f t="shared" si="1"/>
        <v>25</v>
      </c>
      <c r="L16" t="str">
        <f t="shared" si="2"/>
        <v>0</v>
      </c>
      <c r="M16" s="532">
        <f t="shared" si="3"/>
        <v>25</v>
      </c>
    </row>
    <row r="17" spans="1:13" ht="72.599999999999994" customHeight="1" thickTop="1" x14ac:dyDescent="0.3">
      <c r="A17" s="1548" t="s">
        <v>0</v>
      </c>
      <c r="B17" s="30">
        <v>1</v>
      </c>
      <c r="C17" s="755"/>
      <c r="D17" s="703" t="s">
        <v>1092</v>
      </c>
      <c r="E17" s="1003" t="s">
        <v>1286</v>
      </c>
      <c r="F17" s="754" t="s">
        <v>1058</v>
      </c>
      <c r="G17" s="590" t="s">
        <v>960</v>
      </c>
      <c r="H17" s="23">
        <v>1</v>
      </c>
      <c r="I17" s="1563" t="s">
        <v>0</v>
      </c>
      <c r="J17" t="str">
        <f t="shared" si="0"/>
        <v>0</v>
      </c>
      <c r="K17">
        <f>(IF(E17=0,"0",25))-7-9</f>
        <v>9</v>
      </c>
      <c r="L17">
        <f t="shared" si="2"/>
        <v>25</v>
      </c>
      <c r="M17" s="532">
        <f t="shared" si="3"/>
        <v>34</v>
      </c>
    </row>
    <row r="18" spans="1:13" ht="46.8" x14ac:dyDescent="0.3">
      <c r="A18" s="1549"/>
      <c r="B18" s="28">
        <v>2</v>
      </c>
      <c r="C18" s="585" t="s">
        <v>892</v>
      </c>
      <c r="D18" s="606" t="s">
        <v>1144</v>
      </c>
      <c r="E18" s="1519" t="s">
        <v>891</v>
      </c>
      <c r="F18" s="1520"/>
      <c r="G18" s="591" t="s">
        <v>613</v>
      </c>
      <c r="H18" s="24">
        <v>2</v>
      </c>
      <c r="I18" s="1564"/>
      <c r="J18">
        <f t="shared" si="0"/>
        <v>35</v>
      </c>
      <c r="K18">
        <f t="shared" si="1"/>
        <v>25</v>
      </c>
      <c r="L18">
        <f t="shared" si="2"/>
        <v>25</v>
      </c>
      <c r="M18" s="532">
        <f t="shared" si="3"/>
        <v>85</v>
      </c>
    </row>
    <row r="19" spans="1:13" ht="55.2" customHeight="1" x14ac:dyDescent="0.3">
      <c r="A19" s="1549"/>
      <c r="B19" s="28">
        <v>3</v>
      </c>
      <c r="C19" s="585" t="s">
        <v>963</v>
      </c>
      <c r="D19" s="607" t="s">
        <v>962</v>
      </c>
      <c r="E19" s="1519" t="s">
        <v>613</v>
      </c>
      <c r="F19" s="1520"/>
      <c r="G19" s="591" t="s">
        <v>920</v>
      </c>
      <c r="H19" s="24">
        <v>3</v>
      </c>
      <c r="I19" s="1564"/>
      <c r="J19">
        <f t="shared" si="0"/>
        <v>35</v>
      </c>
      <c r="K19">
        <f t="shared" si="1"/>
        <v>25</v>
      </c>
      <c r="L19">
        <f t="shared" si="2"/>
        <v>25</v>
      </c>
      <c r="M19" s="532">
        <f t="shared" si="3"/>
        <v>85</v>
      </c>
    </row>
    <row r="20" spans="1:13" ht="45" customHeight="1" x14ac:dyDescent="0.3">
      <c r="A20" s="1549"/>
      <c r="B20" s="28">
        <v>4</v>
      </c>
      <c r="C20" s="585" t="s">
        <v>964</v>
      </c>
      <c r="D20" s="607" t="s">
        <v>967</v>
      </c>
      <c r="E20" s="1519" t="s">
        <v>966</v>
      </c>
      <c r="F20" s="1520"/>
      <c r="G20" s="591" t="s">
        <v>920</v>
      </c>
      <c r="H20" s="24">
        <v>4</v>
      </c>
      <c r="I20" s="1564"/>
      <c r="J20">
        <f t="shared" si="0"/>
        <v>35</v>
      </c>
      <c r="K20">
        <f t="shared" si="1"/>
        <v>25</v>
      </c>
      <c r="L20">
        <f t="shared" si="2"/>
        <v>25</v>
      </c>
      <c r="M20" s="532">
        <f t="shared" si="3"/>
        <v>85</v>
      </c>
    </row>
    <row r="21" spans="1:13" ht="45" customHeight="1" x14ac:dyDescent="0.3">
      <c r="A21" s="1549"/>
      <c r="B21" s="28">
        <v>5</v>
      </c>
      <c r="C21" s="1522" t="s">
        <v>973</v>
      </c>
      <c r="D21" s="1555"/>
      <c r="E21" s="1519" t="s">
        <v>965</v>
      </c>
      <c r="F21" s="1520"/>
      <c r="G21" s="585" t="s">
        <v>968</v>
      </c>
      <c r="H21" s="24">
        <v>5</v>
      </c>
      <c r="I21" s="1564"/>
      <c r="J21">
        <f t="shared" si="0"/>
        <v>35</v>
      </c>
      <c r="K21">
        <f t="shared" si="1"/>
        <v>25</v>
      </c>
      <c r="L21">
        <f t="shared" si="2"/>
        <v>25</v>
      </c>
      <c r="M21" s="532">
        <f t="shared" si="3"/>
        <v>85</v>
      </c>
    </row>
    <row r="22" spans="1:13" ht="45" customHeight="1" x14ac:dyDescent="0.3">
      <c r="A22" s="1549"/>
      <c r="B22" s="28">
        <v>6</v>
      </c>
      <c r="C22" s="1522" t="s">
        <v>970</v>
      </c>
      <c r="D22" s="1523"/>
      <c r="E22" s="1519" t="s">
        <v>991</v>
      </c>
      <c r="F22" s="1520"/>
      <c r="G22" s="585" t="s">
        <v>969</v>
      </c>
      <c r="H22" s="24">
        <v>6</v>
      </c>
      <c r="I22" s="1564"/>
      <c r="J22">
        <f t="shared" si="0"/>
        <v>35</v>
      </c>
      <c r="K22">
        <f t="shared" si="1"/>
        <v>25</v>
      </c>
      <c r="L22">
        <f t="shared" si="2"/>
        <v>25</v>
      </c>
      <c r="M22" s="532">
        <f t="shared" si="3"/>
        <v>85</v>
      </c>
    </row>
    <row r="23" spans="1:13" ht="45" customHeight="1" x14ac:dyDescent="0.3">
      <c r="A23" s="1549"/>
      <c r="B23" s="28">
        <v>7</v>
      </c>
      <c r="C23" s="1522" t="s">
        <v>913</v>
      </c>
      <c r="D23" s="1523"/>
      <c r="E23" s="1519" t="s">
        <v>972</v>
      </c>
      <c r="F23" s="1520"/>
      <c r="G23" s="591" t="s">
        <v>886</v>
      </c>
      <c r="H23" s="24">
        <v>7</v>
      </c>
      <c r="I23" s="1564"/>
      <c r="J23">
        <f t="shared" si="0"/>
        <v>35</v>
      </c>
      <c r="K23">
        <f t="shared" si="1"/>
        <v>25</v>
      </c>
      <c r="L23">
        <f t="shared" si="2"/>
        <v>25</v>
      </c>
      <c r="M23" s="532">
        <f t="shared" si="3"/>
        <v>85</v>
      </c>
    </row>
    <row r="24" spans="1:13" ht="45" customHeight="1" x14ac:dyDescent="0.3">
      <c r="A24" s="1549"/>
      <c r="B24" s="28">
        <v>8</v>
      </c>
      <c r="C24" s="585" t="s">
        <v>1118</v>
      </c>
      <c r="D24" s="607" t="s">
        <v>1119</v>
      </c>
      <c r="E24" s="599" t="s">
        <v>913</v>
      </c>
      <c r="F24" s="600"/>
      <c r="G24" s="591" t="s">
        <v>886</v>
      </c>
      <c r="H24" s="24">
        <v>8</v>
      </c>
      <c r="I24" s="1564"/>
      <c r="J24">
        <f>IF(C24=0,"0",35)-19+6</f>
        <v>22</v>
      </c>
      <c r="K24">
        <f t="shared" si="1"/>
        <v>25</v>
      </c>
      <c r="L24">
        <f>(IF(G24=0,"0",25))</f>
        <v>25</v>
      </c>
      <c r="M24" s="532">
        <f t="shared" si="3"/>
        <v>72</v>
      </c>
    </row>
    <row r="25" spans="1:13" ht="45" customHeight="1" x14ac:dyDescent="0.3">
      <c r="A25" s="1549"/>
      <c r="B25" s="28">
        <v>9</v>
      </c>
      <c r="C25" s="1522"/>
      <c r="D25" s="1523"/>
      <c r="E25" s="599" t="s">
        <v>959</v>
      </c>
      <c r="F25" s="600"/>
      <c r="G25" s="591"/>
      <c r="H25" s="24">
        <v>9</v>
      </c>
      <c r="I25" s="1564"/>
      <c r="J25" t="str">
        <f t="shared" si="0"/>
        <v>0</v>
      </c>
      <c r="K25">
        <f>(IF(E25=0,"0",25))-7-9</f>
        <v>9</v>
      </c>
      <c r="L25" t="str">
        <f t="shared" si="2"/>
        <v>0</v>
      </c>
      <c r="M25" s="532">
        <f t="shared" si="3"/>
        <v>9</v>
      </c>
    </row>
    <row r="26" spans="1:13" ht="45" customHeight="1" x14ac:dyDescent="0.3">
      <c r="A26" s="1549"/>
      <c r="B26" s="28">
        <v>10</v>
      </c>
      <c r="C26" s="1522"/>
      <c r="D26" s="1523"/>
      <c r="E26" s="599" t="s">
        <v>959</v>
      </c>
      <c r="F26" s="600"/>
      <c r="G26" s="592"/>
      <c r="H26" s="24">
        <v>10</v>
      </c>
      <c r="I26" s="1564"/>
      <c r="J26" t="str">
        <f t="shared" si="0"/>
        <v>0</v>
      </c>
      <c r="K26">
        <f t="shared" si="1"/>
        <v>25</v>
      </c>
      <c r="L26" t="str">
        <f t="shared" si="2"/>
        <v>0</v>
      </c>
      <c r="M26" s="532">
        <f t="shared" si="3"/>
        <v>25</v>
      </c>
    </row>
    <row r="27" spans="1:13" ht="45" customHeight="1" x14ac:dyDescent="0.3">
      <c r="A27" s="1549"/>
      <c r="B27" s="28">
        <v>11</v>
      </c>
      <c r="C27" s="1522"/>
      <c r="D27" s="1523"/>
      <c r="E27" s="1519"/>
      <c r="F27" s="1520"/>
      <c r="G27" s="585"/>
      <c r="H27" s="24">
        <v>11</v>
      </c>
      <c r="I27" s="1564"/>
      <c r="J27" t="str">
        <f t="shared" si="0"/>
        <v>0</v>
      </c>
      <c r="K27" t="str">
        <f t="shared" si="1"/>
        <v>0</v>
      </c>
      <c r="L27" t="str">
        <f t="shared" si="2"/>
        <v>0</v>
      </c>
      <c r="M27" s="532">
        <f t="shared" si="3"/>
        <v>0</v>
      </c>
    </row>
    <row r="28" spans="1:13" ht="45" customHeight="1" x14ac:dyDescent="0.3">
      <c r="A28" s="1549"/>
      <c r="B28" s="28">
        <v>12</v>
      </c>
      <c r="C28" s="1527" t="s">
        <v>1287</v>
      </c>
      <c r="D28" s="1527"/>
      <c r="E28" s="601"/>
      <c r="F28" s="602"/>
      <c r="G28" s="591"/>
      <c r="H28" s="24">
        <v>12</v>
      </c>
      <c r="I28" s="1564"/>
      <c r="J28">
        <f t="shared" si="0"/>
        <v>35</v>
      </c>
      <c r="K28" t="str">
        <f t="shared" si="1"/>
        <v>0</v>
      </c>
      <c r="L28" t="str">
        <f t="shared" si="2"/>
        <v>0</v>
      </c>
      <c r="M28" s="532">
        <f t="shared" si="3"/>
        <v>35</v>
      </c>
    </row>
    <row r="29" spans="1:13" ht="45" customHeight="1" thickBot="1" x14ac:dyDescent="0.35">
      <c r="A29" s="1549"/>
      <c r="B29" s="28">
        <v>13</v>
      </c>
      <c r="C29" s="1574" t="s">
        <v>1287</v>
      </c>
      <c r="D29" s="1574"/>
      <c r="E29" s="1532"/>
      <c r="F29" s="1533"/>
      <c r="G29" s="593"/>
      <c r="H29" s="24">
        <v>13</v>
      </c>
      <c r="I29" s="1564"/>
      <c r="J29">
        <f t="shared" si="0"/>
        <v>35</v>
      </c>
      <c r="K29" t="str">
        <f t="shared" si="1"/>
        <v>0</v>
      </c>
      <c r="L29" t="str">
        <f t="shared" si="2"/>
        <v>0</v>
      </c>
      <c r="M29" s="532">
        <f t="shared" si="3"/>
        <v>35</v>
      </c>
    </row>
    <row r="30" spans="1:13" ht="45" customHeight="1" thickTop="1" x14ac:dyDescent="0.3">
      <c r="A30" s="1548" t="s">
        <v>1</v>
      </c>
      <c r="B30" s="30">
        <v>1</v>
      </c>
      <c r="C30" s="594" t="s">
        <v>1000</v>
      </c>
      <c r="D30" s="703" t="s">
        <v>1001</v>
      </c>
      <c r="E30" s="1524" t="s">
        <v>474</v>
      </c>
      <c r="F30" s="1525"/>
      <c r="G30" s="594" t="s">
        <v>999</v>
      </c>
      <c r="H30" s="23">
        <v>1</v>
      </c>
      <c r="I30" s="1563" t="s">
        <v>1</v>
      </c>
      <c r="J30">
        <f>IF(C30=0,"0",35)</f>
        <v>35</v>
      </c>
      <c r="K30">
        <f>(IF(E30=0,"0",25))</f>
        <v>25</v>
      </c>
      <c r="L30">
        <f t="shared" si="2"/>
        <v>25</v>
      </c>
      <c r="M30" s="532">
        <f t="shared" si="3"/>
        <v>85</v>
      </c>
    </row>
    <row r="31" spans="1:13" ht="45" customHeight="1" x14ac:dyDescent="0.3">
      <c r="A31" s="1549"/>
      <c r="B31" s="28">
        <v>2</v>
      </c>
      <c r="C31" s="585" t="s">
        <v>1002</v>
      </c>
      <c r="D31" s="607" t="s">
        <v>1003</v>
      </c>
      <c r="E31" s="1544" t="s">
        <v>1004</v>
      </c>
      <c r="F31" s="1545"/>
      <c r="G31" s="591" t="s">
        <v>474</v>
      </c>
      <c r="H31" s="24">
        <v>2</v>
      </c>
      <c r="I31" s="1564"/>
      <c r="J31">
        <f t="shared" si="0"/>
        <v>35</v>
      </c>
      <c r="K31">
        <f t="shared" si="1"/>
        <v>25</v>
      </c>
      <c r="L31">
        <f t="shared" si="2"/>
        <v>25</v>
      </c>
      <c r="M31" s="532">
        <f t="shared" si="3"/>
        <v>85</v>
      </c>
    </row>
    <row r="32" spans="1:13" ht="45" customHeight="1" x14ac:dyDescent="0.3">
      <c r="A32" s="1549"/>
      <c r="B32" s="28">
        <v>3</v>
      </c>
      <c r="C32" s="1522" t="s">
        <v>886</v>
      </c>
      <c r="D32" s="1523"/>
      <c r="E32" s="604" t="s">
        <v>913</v>
      </c>
      <c r="F32" s="600" t="s">
        <v>1006</v>
      </c>
      <c r="G32" s="585" t="s">
        <v>1005</v>
      </c>
      <c r="H32" s="24">
        <v>3</v>
      </c>
      <c r="I32" s="1564"/>
      <c r="J32">
        <f t="shared" si="0"/>
        <v>35</v>
      </c>
      <c r="K32">
        <f t="shared" si="1"/>
        <v>25</v>
      </c>
      <c r="L32">
        <f t="shared" si="2"/>
        <v>25</v>
      </c>
      <c r="M32" s="532">
        <f t="shared" si="3"/>
        <v>85</v>
      </c>
    </row>
    <row r="33" spans="1:13" ht="45" customHeight="1" x14ac:dyDescent="0.3">
      <c r="A33" s="1549"/>
      <c r="B33" s="28">
        <v>4</v>
      </c>
      <c r="C33" s="585" t="s">
        <v>1003</v>
      </c>
      <c r="D33" s="606" t="s">
        <v>1008</v>
      </c>
      <c r="E33" s="1544" t="s">
        <v>1018</v>
      </c>
      <c r="F33" s="1545"/>
      <c r="G33" s="585" t="s">
        <v>1007</v>
      </c>
      <c r="H33" s="24">
        <v>4</v>
      </c>
      <c r="I33" s="1564"/>
      <c r="J33">
        <f t="shared" si="0"/>
        <v>35</v>
      </c>
      <c r="K33">
        <f t="shared" si="1"/>
        <v>25</v>
      </c>
      <c r="L33">
        <f t="shared" si="2"/>
        <v>25</v>
      </c>
      <c r="M33" s="532">
        <f t="shared" si="3"/>
        <v>85</v>
      </c>
    </row>
    <row r="34" spans="1:13" ht="45" customHeight="1" x14ac:dyDescent="0.3">
      <c r="A34" s="1549"/>
      <c r="B34" s="28">
        <v>5</v>
      </c>
      <c r="C34" s="1522" t="s">
        <v>970</v>
      </c>
      <c r="D34" s="1523"/>
      <c r="E34" s="1544" t="s">
        <v>1018</v>
      </c>
      <c r="F34" s="1545"/>
      <c r="G34" s="585" t="s">
        <v>1009</v>
      </c>
      <c r="H34" s="24">
        <v>5</v>
      </c>
      <c r="I34" s="1564"/>
      <c r="J34">
        <f t="shared" si="0"/>
        <v>35</v>
      </c>
      <c r="K34">
        <f t="shared" si="1"/>
        <v>25</v>
      </c>
      <c r="L34">
        <f t="shared" si="2"/>
        <v>25</v>
      </c>
      <c r="M34" s="532">
        <f t="shared" si="3"/>
        <v>85</v>
      </c>
    </row>
    <row r="35" spans="1:13" ht="45" customHeight="1" x14ac:dyDescent="0.3">
      <c r="A35" s="1549"/>
      <c r="B35" s="28">
        <v>6</v>
      </c>
      <c r="C35" s="1522" t="s">
        <v>970</v>
      </c>
      <c r="D35" s="1523"/>
      <c r="E35" s="599" t="s">
        <v>1010</v>
      </c>
      <c r="F35" s="600" t="s">
        <v>1012</v>
      </c>
      <c r="G35" s="585" t="s">
        <v>886</v>
      </c>
      <c r="H35" s="24">
        <v>6</v>
      </c>
      <c r="I35" s="1564"/>
      <c r="J35">
        <f t="shared" si="0"/>
        <v>35</v>
      </c>
      <c r="K35">
        <f>(IF(E35=0,"0",25))-9</f>
        <v>16</v>
      </c>
      <c r="L35">
        <f t="shared" si="2"/>
        <v>25</v>
      </c>
      <c r="M35" s="532">
        <f t="shared" si="3"/>
        <v>76</v>
      </c>
    </row>
    <row r="36" spans="1:13" ht="45" customHeight="1" x14ac:dyDescent="0.3">
      <c r="A36" s="1549"/>
      <c r="B36" s="28">
        <v>7</v>
      </c>
      <c r="C36" s="1522" t="s">
        <v>1133</v>
      </c>
      <c r="D36" s="1523"/>
      <c r="E36" s="599" t="s">
        <v>1010</v>
      </c>
      <c r="F36" s="600" t="s">
        <v>1000</v>
      </c>
      <c r="G36" s="585" t="s">
        <v>920</v>
      </c>
      <c r="H36" s="24">
        <v>7</v>
      </c>
      <c r="I36" s="1564"/>
      <c r="J36">
        <f>IF(C36=0,"0",35)</f>
        <v>35</v>
      </c>
      <c r="K36">
        <f>(IF(E36=0,"0",25))-9</f>
        <v>16</v>
      </c>
      <c r="L36">
        <f t="shared" si="2"/>
        <v>25</v>
      </c>
      <c r="M36" s="532">
        <f t="shared" si="3"/>
        <v>76</v>
      </c>
    </row>
    <row r="37" spans="1:13" ht="45" customHeight="1" x14ac:dyDescent="0.3">
      <c r="A37" s="1549"/>
      <c r="B37" s="28">
        <v>8</v>
      </c>
      <c r="C37" s="1522"/>
      <c r="D37" s="1523"/>
      <c r="E37" s="599" t="s">
        <v>1011</v>
      </c>
      <c r="F37" s="600" t="s">
        <v>913</v>
      </c>
      <c r="G37" s="595"/>
      <c r="H37" s="24">
        <v>8</v>
      </c>
      <c r="I37" s="1564"/>
      <c r="J37" t="str">
        <f t="shared" si="0"/>
        <v>0</v>
      </c>
      <c r="K37">
        <f>(IF(E37=0,"0",25))-9</f>
        <v>16</v>
      </c>
      <c r="L37" t="str">
        <f t="shared" si="2"/>
        <v>0</v>
      </c>
      <c r="M37" s="532">
        <f t="shared" si="3"/>
        <v>16</v>
      </c>
    </row>
    <row r="38" spans="1:13" ht="60.6" customHeight="1" x14ac:dyDescent="0.3">
      <c r="A38" s="1549"/>
      <c r="B38" s="28">
        <v>9</v>
      </c>
      <c r="C38" s="1527" t="s">
        <v>1288</v>
      </c>
      <c r="D38" s="1527"/>
      <c r="E38" s="599"/>
      <c r="F38" s="600" t="s">
        <v>913</v>
      </c>
      <c r="G38" s="1004" t="s">
        <v>1287</v>
      </c>
      <c r="H38" s="24">
        <v>9</v>
      </c>
      <c r="I38" s="1564"/>
      <c r="J38">
        <f t="shared" si="0"/>
        <v>35</v>
      </c>
      <c r="K38" t="str">
        <f t="shared" si="1"/>
        <v>0</v>
      </c>
      <c r="L38">
        <f t="shared" si="2"/>
        <v>25</v>
      </c>
      <c r="M38" s="532">
        <f t="shared" si="3"/>
        <v>60</v>
      </c>
    </row>
    <row r="39" spans="1:13" ht="45" customHeight="1" x14ac:dyDescent="0.3">
      <c r="A39" s="1549"/>
      <c r="B39" s="28">
        <v>10</v>
      </c>
      <c r="C39" s="1527" t="s">
        <v>1289</v>
      </c>
      <c r="D39" s="1527"/>
      <c r="E39" s="1541" t="s">
        <v>1289</v>
      </c>
      <c r="F39" s="1541"/>
      <c r="G39" s="1004" t="s">
        <v>1287</v>
      </c>
      <c r="H39" s="24">
        <v>10</v>
      </c>
      <c r="I39" s="1564"/>
      <c r="J39">
        <f t="shared" si="0"/>
        <v>35</v>
      </c>
      <c r="K39">
        <f t="shared" si="1"/>
        <v>25</v>
      </c>
      <c r="L39">
        <f t="shared" si="2"/>
        <v>25</v>
      </c>
      <c r="M39" s="532">
        <f t="shared" si="3"/>
        <v>85</v>
      </c>
    </row>
    <row r="40" spans="1:13" ht="45" customHeight="1" x14ac:dyDescent="0.3">
      <c r="A40" s="1549"/>
      <c r="B40" s="28">
        <v>11</v>
      </c>
      <c r="C40" s="1522"/>
      <c r="D40" s="1523"/>
      <c r="E40" s="1541" t="s">
        <v>1290</v>
      </c>
      <c r="F40" s="1541"/>
      <c r="G40" s="585"/>
      <c r="H40" s="24">
        <v>11</v>
      </c>
      <c r="I40" s="1564"/>
      <c r="J40" t="str">
        <f t="shared" si="0"/>
        <v>0</v>
      </c>
      <c r="K40">
        <f t="shared" si="1"/>
        <v>25</v>
      </c>
      <c r="L40" t="str">
        <f t="shared" si="2"/>
        <v>0</v>
      </c>
      <c r="M40" s="532">
        <f t="shared" si="3"/>
        <v>25</v>
      </c>
    </row>
    <row r="41" spans="1:13" ht="45" customHeight="1" x14ac:dyDescent="0.3">
      <c r="A41" s="1549"/>
      <c r="B41" s="54">
        <v>12</v>
      </c>
      <c r="C41" s="608"/>
      <c r="D41" s="609"/>
      <c r="E41" s="1544"/>
      <c r="F41" s="1545"/>
      <c r="G41" s="585"/>
      <c r="H41" s="55">
        <v>12</v>
      </c>
      <c r="I41" s="1564"/>
      <c r="J41" t="str">
        <f t="shared" si="0"/>
        <v>0</v>
      </c>
      <c r="K41" t="str">
        <f t="shared" si="1"/>
        <v>0</v>
      </c>
      <c r="L41" t="str">
        <f t="shared" si="2"/>
        <v>0</v>
      </c>
      <c r="M41" s="532">
        <f t="shared" si="3"/>
        <v>0</v>
      </c>
    </row>
    <row r="42" spans="1:13" ht="45" customHeight="1" thickBot="1" x14ac:dyDescent="0.35">
      <c r="A42" s="1550"/>
      <c r="B42" s="29">
        <v>13</v>
      </c>
      <c r="C42" s="1530"/>
      <c r="D42" s="1531"/>
      <c r="E42" s="1542"/>
      <c r="F42" s="1543"/>
      <c r="G42" s="585"/>
      <c r="H42" s="25">
        <v>13</v>
      </c>
      <c r="I42" s="1565"/>
      <c r="J42" t="str">
        <f t="shared" si="0"/>
        <v>0</v>
      </c>
      <c r="K42" t="str">
        <f t="shared" si="1"/>
        <v>0</v>
      </c>
      <c r="L42" t="str">
        <f t="shared" si="2"/>
        <v>0</v>
      </c>
      <c r="M42" s="532">
        <f t="shared" si="3"/>
        <v>0</v>
      </c>
    </row>
    <row r="43" spans="1:13" ht="45" customHeight="1" thickTop="1" x14ac:dyDescent="0.3">
      <c r="A43" s="1548" t="s">
        <v>2</v>
      </c>
      <c r="B43" s="583">
        <v>1</v>
      </c>
      <c r="C43" s="1546" t="s">
        <v>1025</v>
      </c>
      <c r="D43" s="1547"/>
      <c r="E43" s="1570" t="s">
        <v>1026</v>
      </c>
      <c r="F43" s="1571"/>
      <c r="G43" s="584" t="s">
        <v>1027</v>
      </c>
      <c r="H43" s="23">
        <v>1</v>
      </c>
      <c r="I43" s="1563" t="s">
        <v>2</v>
      </c>
      <c r="J43">
        <f>IF(C43=0,"0",35)-19+12</f>
        <v>28</v>
      </c>
      <c r="K43">
        <f t="shared" si="1"/>
        <v>25</v>
      </c>
      <c r="L43">
        <f t="shared" si="2"/>
        <v>25</v>
      </c>
      <c r="M43" s="532">
        <f t="shared" si="3"/>
        <v>78</v>
      </c>
    </row>
    <row r="44" spans="1:13" ht="45" customHeight="1" x14ac:dyDescent="0.3">
      <c r="A44" s="1549"/>
      <c r="B44" s="28">
        <v>2</v>
      </c>
      <c r="C44" s="1522" t="s">
        <v>1029</v>
      </c>
      <c r="D44" s="1523"/>
      <c r="E44" s="1519" t="s">
        <v>1028</v>
      </c>
      <c r="F44" s="1520"/>
      <c r="G44" s="595" t="s">
        <v>924</v>
      </c>
      <c r="H44" s="24">
        <v>2</v>
      </c>
      <c r="I44" s="1564"/>
      <c r="J44">
        <f t="shared" si="0"/>
        <v>35</v>
      </c>
      <c r="K44">
        <f t="shared" si="1"/>
        <v>25</v>
      </c>
      <c r="L44">
        <f t="shared" si="2"/>
        <v>25</v>
      </c>
      <c r="M44" s="532">
        <f t="shared" si="3"/>
        <v>85</v>
      </c>
    </row>
    <row r="45" spans="1:13" ht="45" customHeight="1" x14ac:dyDescent="0.3">
      <c r="A45" s="1549"/>
      <c r="B45" s="28">
        <v>3</v>
      </c>
      <c r="C45" s="585" t="s">
        <v>962</v>
      </c>
      <c r="D45" s="607" t="s">
        <v>1121</v>
      </c>
      <c r="E45" s="1519" t="s">
        <v>971</v>
      </c>
      <c r="F45" s="1520"/>
      <c r="G45" s="585" t="s">
        <v>913</v>
      </c>
      <c r="H45" s="24">
        <v>3</v>
      </c>
      <c r="I45" s="1564"/>
      <c r="J45">
        <f t="shared" si="0"/>
        <v>35</v>
      </c>
      <c r="K45">
        <f t="shared" si="1"/>
        <v>25</v>
      </c>
      <c r="L45">
        <f t="shared" si="2"/>
        <v>25</v>
      </c>
      <c r="M45" s="532">
        <f t="shared" si="3"/>
        <v>85</v>
      </c>
    </row>
    <row r="46" spans="1:13" ht="45" customHeight="1" x14ac:dyDescent="0.3">
      <c r="A46" s="1549"/>
      <c r="B46" s="28">
        <v>4</v>
      </c>
      <c r="C46" s="1522" t="s">
        <v>1042</v>
      </c>
      <c r="D46" s="1523"/>
      <c r="E46" s="1519" t="s">
        <v>1035</v>
      </c>
      <c r="F46" s="1520"/>
      <c r="G46" s="585" t="s">
        <v>1034</v>
      </c>
      <c r="H46" s="24">
        <v>4</v>
      </c>
      <c r="I46" s="1564"/>
      <c r="J46">
        <f t="shared" si="0"/>
        <v>35</v>
      </c>
      <c r="K46">
        <f t="shared" si="1"/>
        <v>25</v>
      </c>
      <c r="L46">
        <f t="shared" si="2"/>
        <v>25</v>
      </c>
      <c r="M46" s="532">
        <f t="shared" si="3"/>
        <v>85</v>
      </c>
    </row>
    <row r="47" spans="1:13" ht="45" customHeight="1" x14ac:dyDescent="0.3">
      <c r="A47" s="1549"/>
      <c r="B47" s="28">
        <v>5</v>
      </c>
      <c r="C47" s="1522" t="s">
        <v>1030</v>
      </c>
      <c r="D47" s="1523"/>
      <c r="E47" s="1519" t="s">
        <v>1031</v>
      </c>
      <c r="F47" s="1520"/>
      <c r="G47" s="585" t="s">
        <v>1007</v>
      </c>
      <c r="H47" s="24">
        <v>5</v>
      </c>
      <c r="I47" s="1564"/>
      <c r="J47">
        <f t="shared" si="0"/>
        <v>35</v>
      </c>
      <c r="K47">
        <f t="shared" si="1"/>
        <v>25</v>
      </c>
      <c r="L47">
        <f t="shared" si="2"/>
        <v>25</v>
      </c>
      <c r="M47" s="532">
        <f t="shared" si="3"/>
        <v>85</v>
      </c>
    </row>
    <row r="48" spans="1:13" ht="45" customHeight="1" x14ac:dyDescent="0.3">
      <c r="A48" s="1549"/>
      <c r="B48" s="28">
        <v>6</v>
      </c>
      <c r="C48" s="1522" t="s">
        <v>913</v>
      </c>
      <c r="D48" s="1523"/>
      <c r="E48" s="599" t="s">
        <v>959</v>
      </c>
      <c r="F48" s="603" t="s">
        <v>1000</v>
      </c>
      <c r="G48" s="585" t="s">
        <v>886</v>
      </c>
      <c r="H48" s="24">
        <v>6</v>
      </c>
      <c r="I48" s="1564"/>
      <c r="J48">
        <f t="shared" si="0"/>
        <v>35</v>
      </c>
      <c r="K48">
        <f>(IF(E48=0,"0",25))-9</f>
        <v>16</v>
      </c>
      <c r="L48">
        <f t="shared" si="2"/>
        <v>25</v>
      </c>
      <c r="M48" s="532">
        <f t="shared" si="3"/>
        <v>76</v>
      </c>
    </row>
    <row r="49" spans="1:140" ht="45" customHeight="1" x14ac:dyDescent="0.3">
      <c r="A49" s="1549"/>
      <c r="B49" s="28">
        <v>7</v>
      </c>
      <c r="C49" s="585" t="s">
        <v>1037</v>
      </c>
      <c r="D49" s="607" t="s">
        <v>1036</v>
      </c>
      <c r="E49" s="599" t="s">
        <v>959</v>
      </c>
      <c r="F49" s="600"/>
      <c r="G49" s="1002" t="s">
        <v>887</v>
      </c>
      <c r="H49" s="24">
        <v>7</v>
      </c>
      <c r="I49" s="1564"/>
      <c r="J49">
        <f t="shared" si="0"/>
        <v>35</v>
      </c>
      <c r="K49">
        <f>(IF(E49=0,"0",25))-9</f>
        <v>16</v>
      </c>
      <c r="L49">
        <f>(IF(G49=0,"0",25))</f>
        <v>25</v>
      </c>
      <c r="M49" s="532">
        <f t="shared" si="3"/>
        <v>76</v>
      </c>
    </row>
    <row r="50" spans="1:140" ht="45" customHeight="1" x14ac:dyDescent="0.3">
      <c r="A50" s="1549"/>
      <c r="B50" s="28">
        <v>8</v>
      </c>
      <c r="C50" s="585" t="s">
        <v>1118</v>
      </c>
      <c r="D50" s="607" t="s">
        <v>1120</v>
      </c>
      <c r="E50" s="599" t="s">
        <v>1032</v>
      </c>
      <c r="F50" s="600"/>
      <c r="G50" s="1002" t="s">
        <v>887</v>
      </c>
      <c r="H50" s="24">
        <v>8</v>
      </c>
      <c r="I50" s="1564"/>
      <c r="J50">
        <f>IF(C50=0,"0",35)-5</f>
        <v>30</v>
      </c>
      <c r="K50">
        <f>(IF(E50=0,"0",25))-9</f>
        <v>16</v>
      </c>
      <c r="L50">
        <f t="shared" si="2"/>
        <v>25</v>
      </c>
      <c r="M50" s="532">
        <f t="shared" si="3"/>
        <v>71</v>
      </c>
    </row>
    <row r="51" spans="1:140" ht="45" customHeight="1" x14ac:dyDescent="0.3">
      <c r="A51" s="1549"/>
      <c r="B51" s="28">
        <v>9</v>
      </c>
      <c r="C51" s="1522"/>
      <c r="D51" s="1523"/>
      <c r="E51" s="1519"/>
      <c r="F51" s="1520"/>
      <c r="G51" s="1002" t="s">
        <v>887</v>
      </c>
      <c r="H51" s="24">
        <v>9</v>
      </c>
      <c r="I51" s="1564"/>
      <c r="J51" t="str">
        <f t="shared" si="0"/>
        <v>0</v>
      </c>
      <c r="K51" t="str">
        <f t="shared" si="1"/>
        <v>0</v>
      </c>
      <c r="L51">
        <f t="shared" si="2"/>
        <v>25</v>
      </c>
      <c r="M51" s="532">
        <f t="shared" si="3"/>
        <v>25</v>
      </c>
    </row>
    <row r="52" spans="1:140" ht="45" customHeight="1" x14ac:dyDescent="0.3">
      <c r="A52" s="1549"/>
      <c r="B52" s="54">
        <v>10</v>
      </c>
      <c r="C52" s="1527" t="s">
        <v>1291</v>
      </c>
      <c r="D52" s="1527"/>
      <c r="E52" s="1526" t="s">
        <v>1288</v>
      </c>
      <c r="F52" s="1526"/>
      <c r="G52" s="586" t="s">
        <v>1038</v>
      </c>
      <c r="H52" s="55">
        <v>10</v>
      </c>
      <c r="I52" s="1564"/>
      <c r="J52">
        <f t="shared" si="0"/>
        <v>35</v>
      </c>
      <c r="K52">
        <f t="shared" si="1"/>
        <v>25</v>
      </c>
      <c r="L52">
        <f t="shared" si="2"/>
        <v>25</v>
      </c>
      <c r="M52" s="532">
        <f t="shared" si="3"/>
        <v>85</v>
      </c>
    </row>
    <row r="53" spans="1:140" ht="45" customHeight="1" x14ac:dyDescent="0.3">
      <c r="A53" s="1549"/>
      <c r="B53" s="54">
        <v>11</v>
      </c>
      <c r="C53" s="1522"/>
      <c r="D53" s="1523"/>
      <c r="E53" s="1519"/>
      <c r="F53" s="1520"/>
      <c r="G53" s="586"/>
      <c r="H53" s="55">
        <v>11</v>
      </c>
      <c r="I53" s="1564"/>
      <c r="J53" t="str">
        <f t="shared" si="0"/>
        <v>0</v>
      </c>
      <c r="K53" t="str">
        <f t="shared" si="1"/>
        <v>0</v>
      </c>
      <c r="L53" t="str">
        <f t="shared" si="2"/>
        <v>0</v>
      </c>
      <c r="M53" s="532">
        <f t="shared" si="3"/>
        <v>0</v>
      </c>
    </row>
    <row r="54" spans="1:140" ht="45" customHeight="1" x14ac:dyDescent="0.3">
      <c r="A54" s="1549"/>
      <c r="B54" s="54">
        <v>12</v>
      </c>
      <c r="C54" s="608"/>
      <c r="D54" s="609"/>
      <c r="E54" s="1519"/>
      <c r="F54" s="1520"/>
      <c r="G54" s="585"/>
      <c r="H54" s="55">
        <v>12</v>
      </c>
      <c r="I54" s="1564"/>
      <c r="J54" t="str">
        <f t="shared" si="0"/>
        <v>0</v>
      </c>
      <c r="K54" t="str">
        <f t="shared" si="1"/>
        <v>0</v>
      </c>
      <c r="L54" t="str">
        <f t="shared" si="2"/>
        <v>0</v>
      </c>
      <c r="M54" s="532">
        <f t="shared" si="3"/>
        <v>0</v>
      </c>
    </row>
    <row r="55" spans="1:140" ht="45" customHeight="1" thickBot="1" x14ac:dyDescent="0.35">
      <c r="A55" s="1550"/>
      <c r="B55" s="29">
        <v>13</v>
      </c>
      <c r="C55" s="1528"/>
      <c r="D55" s="1529"/>
      <c r="E55" s="1566" t="s">
        <v>1287</v>
      </c>
      <c r="F55" s="1567"/>
      <c r="G55" s="596"/>
      <c r="H55" s="25">
        <v>13</v>
      </c>
      <c r="I55" s="1565"/>
      <c r="J55" t="str">
        <f t="shared" si="0"/>
        <v>0</v>
      </c>
      <c r="K55">
        <f t="shared" si="1"/>
        <v>25</v>
      </c>
      <c r="L55" t="str">
        <f t="shared" si="2"/>
        <v>0</v>
      </c>
      <c r="M55" s="532">
        <f t="shared" si="3"/>
        <v>25</v>
      </c>
    </row>
    <row r="56" spans="1:140" ht="45" customHeight="1" thickTop="1" x14ac:dyDescent="0.3">
      <c r="A56" s="1548" t="s">
        <v>3</v>
      </c>
      <c r="B56" s="30">
        <v>1</v>
      </c>
      <c r="C56" s="1572" t="s">
        <v>973</v>
      </c>
      <c r="D56" s="1573"/>
      <c r="E56" s="1568" t="s">
        <v>1061</v>
      </c>
      <c r="F56" s="1569"/>
      <c r="G56" s="585" t="s">
        <v>886</v>
      </c>
      <c r="H56" s="26">
        <v>1</v>
      </c>
      <c r="I56" s="1563" t="s">
        <v>3</v>
      </c>
      <c r="J56">
        <f t="shared" si="0"/>
        <v>35</v>
      </c>
      <c r="K56">
        <f>(IF(E56=0,"0",25))</f>
        <v>25</v>
      </c>
      <c r="L56">
        <f t="shared" si="2"/>
        <v>25</v>
      </c>
      <c r="M56" s="532">
        <f t="shared" si="3"/>
        <v>85</v>
      </c>
    </row>
    <row r="57" spans="1:140" ht="45" customHeight="1" x14ac:dyDescent="0.3">
      <c r="A57" s="1549"/>
      <c r="B57" s="28">
        <v>2</v>
      </c>
      <c r="C57" s="1522" t="s">
        <v>474</v>
      </c>
      <c r="D57" s="1523"/>
      <c r="E57" s="1519" t="s">
        <v>886</v>
      </c>
      <c r="F57" s="1520"/>
      <c r="G57" s="585" t="s">
        <v>920</v>
      </c>
      <c r="H57" s="24">
        <v>2</v>
      </c>
      <c r="I57" s="1564"/>
      <c r="J57">
        <f t="shared" si="0"/>
        <v>35</v>
      </c>
      <c r="K57">
        <f t="shared" si="1"/>
        <v>25</v>
      </c>
      <c r="L57">
        <f t="shared" si="2"/>
        <v>25</v>
      </c>
      <c r="M57" s="532">
        <f t="shared" si="3"/>
        <v>85</v>
      </c>
    </row>
    <row r="58" spans="1:140" ht="45" customHeight="1" x14ac:dyDescent="0.3">
      <c r="A58" s="1549"/>
      <c r="B58" s="28">
        <v>3</v>
      </c>
      <c r="C58" s="1522" t="s">
        <v>1063</v>
      </c>
      <c r="D58" s="1523"/>
      <c r="E58" s="599" t="s">
        <v>1058</v>
      </c>
      <c r="F58" s="600" t="s">
        <v>913</v>
      </c>
      <c r="G58" s="585" t="s">
        <v>1064</v>
      </c>
      <c r="H58" s="24">
        <v>3</v>
      </c>
      <c r="I58" s="1564"/>
      <c r="J58">
        <f t="shared" si="0"/>
        <v>35</v>
      </c>
      <c r="K58">
        <f t="shared" si="1"/>
        <v>25</v>
      </c>
      <c r="L58">
        <f t="shared" si="2"/>
        <v>25</v>
      </c>
      <c r="M58" s="532">
        <f t="shared" si="3"/>
        <v>85</v>
      </c>
      <c r="EJ58" s="78" t="s">
        <v>81</v>
      </c>
    </row>
    <row r="59" spans="1:140" ht="45" customHeight="1" x14ac:dyDescent="0.3">
      <c r="A59" s="1549"/>
      <c r="B59" s="28">
        <v>4</v>
      </c>
      <c r="C59" s="1522" t="s">
        <v>1029</v>
      </c>
      <c r="D59" s="1523"/>
      <c r="E59" s="1519" t="s">
        <v>991</v>
      </c>
      <c r="F59" s="1520"/>
      <c r="G59" s="585" t="s">
        <v>1005</v>
      </c>
      <c r="H59" s="24">
        <v>4</v>
      </c>
      <c r="I59" s="1564"/>
      <c r="J59">
        <f t="shared" si="0"/>
        <v>35</v>
      </c>
      <c r="K59">
        <f t="shared" si="1"/>
        <v>25</v>
      </c>
      <c r="L59">
        <f t="shared" si="2"/>
        <v>25</v>
      </c>
      <c r="M59" s="532">
        <f t="shared" si="3"/>
        <v>85</v>
      </c>
    </row>
    <row r="60" spans="1:140" ht="45" customHeight="1" x14ac:dyDescent="0.3">
      <c r="A60" s="1549"/>
      <c r="B60" s="28">
        <v>5</v>
      </c>
      <c r="C60" s="585" t="s">
        <v>1067</v>
      </c>
      <c r="D60" s="607" t="s">
        <v>962</v>
      </c>
      <c r="E60" s="1519" t="s">
        <v>991</v>
      </c>
      <c r="F60" s="1520"/>
      <c r="G60" s="585" t="s">
        <v>1034</v>
      </c>
      <c r="H60" s="24">
        <v>5</v>
      </c>
      <c r="I60" s="1564"/>
      <c r="J60">
        <f t="shared" si="0"/>
        <v>35</v>
      </c>
      <c r="K60">
        <f t="shared" si="1"/>
        <v>25</v>
      </c>
      <c r="L60">
        <f t="shared" si="2"/>
        <v>25</v>
      </c>
      <c r="M60" s="532">
        <f t="shared" si="3"/>
        <v>85</v>
      </c>
    </row>
    <row r="61" spans="1:140" ht="45" customHeight="1" x14ac:dyDescent="0.3">
      <c r="A61" s="1549"/>
      <c r="B61" s="28">
        <v>6</v>
      </c>
      <c r="C61" s="585" t="s">
        <v>962</v>
      </c>
      <c r="D61" s="607" t="s">
        <v>1069</v>
      </c>
      <c r="E61" s="1519" t="s">
        <v>1068</v>
      </c>
      <c r="F61" s="1520"/>
      <c r="G61" s="585" t="s">
        <v>1009</v>
      </c>
      <c r="H61" s="24">
        <v>6</v>
      </c>
      <c r="I61" s="1564"/>
      <c r="J61">
        <f t="shared" si="0"/>
        <v>35</v>
      </c>
      <c r="K61">
        <f t="shared" si="1"/>
        <v>25</v>
      </c>
      <c r="L61">
        <f t="shared" si="2"/>
        <v>25</v>
      </c>
      <c r="M61" s="532">
        <f t="shared" si="3"/>
        <v>85</v>
      </c>
    </row>
    <row r="62" spans="1:140" ht="45" customHeight="1" x14ac:dyDescent="0.3">
      <c r="A62" s="1549"/>
      <c r="B62" s="28">
        <v>7</v>
      </c>
      <c r="C62" s="585" t="s">
        <v>1070</v>
      </c>
      <c r="D62" s="607" t="s">
        <v>1069</v>
      </c>
      <c r="E62" s="599" t="s">
        <v>1010</v>
      </c>
      <c r="F62" s="600"/>
      <c r="G62" s="585" t="s">
        <v>474</v>
      </c>
      <c r="H62" s="24">
        <v>7</v>
      </c>
      <c r="I62" s="1564"/>
      <c r="J62">
        <f>IF(C62=0,"0",35)-5</f>
        <v>30</v>
      </c>
      <c r="K62">
        <f>(IF(E62=0,"0",25))-7-9</f>
        <v>9</v>
      </c>
      <c r="L62">
        <f t="shared" si="2"/>
        <v>25</v>
      </c>
      <c r="M62" s="532">
        <f t="shared" si="3"/>
        <v>64</v>
      </c>
    </row>
    <row r="63" spans="1:140" ht="45" customHeight="1" x14ac:dyDescent="0.3">
      <c r="A63" s="1549"/>
      <c r="B63" s="28">
        <v>8</v>
      </c>
      <c r="C63" s="1522"/>
      <c r="D63" s="1523"/>
      <c r="E63" s="599" t="s">
        <v>1010</v>
      </c>
      <c r="F63" s="600"/>
      <c r="G63" s="585"/>
      <c r="H63" s="24">
        <v>8</v>
      </c>
      <c r="I63" s="1564"/>
      <c r="J63" t="str">
        <f t="shared" si="0"/>
        <v>0</v>
      </c>
      <c r="K63">
        <f>(IF(E63=0,"0",25))-7-9</f>
        <v>9</v>
      </c>
      <c r="L63" t="str">
        <f t="shared" si="2"/>
        <v>0</v>
      </c>
      <c r="M63" s="532">
        <f t="shared" si="3"/>
        <v>9</v>
      </c>
    </row>
    <row r="64" spans="1:140" ht="45" customHeight="1" x14ac:dyDescent="0.3">
      <c r="A64" s="1549"/>
      <c r="B64" s="28">
        <v>9</v>
      </c>
      <c r="C64" s="1527" t="s">
        <v>1292</v>
      </c>
      <c r="D64" s="1527"/>
      <c r="E64" s="1519"/>
      <c r="F64" s="1520"/>
      <c r="G64" s="1002" t="s">
        <v>1291</v>
      </c>
      <c r="H64" s="24">
        <v>9</v>
      </c>
      <c r="I64" s="1564"/>
      <c r="J64">
        <f t="shared" si="0"/>
        <v>35</v>
      </c>
      <c r="K64" t="str">
        <f t="shared" si="1"/>
        <v>0</v>
      </c>
      <c r="L64">
        <f t="shared" si="2"/>
        <v>25</v>
      </c>
      <c r="M64" s="532">
        <f t="shared" si="3"/>
        <v>60</v>
      </c>
    </row>
    <row r="65" spans="1:13" ht="45" customHeight="1" x14ac:dyDescent="0.3">
      <c r="A65" s="1549"/>
      <c r="B65" s="28">
        <v>10</v>
      </c>
      <c r="C65" s="1527" t="s">
        <v>1293</v>
      </c>
      <c r="D65" s="1527"/>
      <c r="E65" s="1526" t="s">
        <v>1291</v>
      </c>
      <c r="F65" s="1526"/>
      <c r="G65" s="585"/>
      <c r="H65" s="24">
        <v>10</v>
      </c>
      <c r="I65" s="1564"/>
      <c r="J65">
        <f t="shared" si="0"/>
        <v>35</v>
      </c>
      <c r="K65">
        <f t="shared" si="1"/>
        <v>25</v>
      </c>
      <c r="L65" t="str">
        <f t="shared" si="2"/>
        <v>0</v>
      </c>
      <c r="M65" s="532">
        <f t="shared" si="3"/>
        <v>60</v>
      </c>
    </row>
    <row r="66" spans="1:13" ht="45" customHeight="1" x14ac:dyDescent="0.3">
      <c r="A66" s="1549"/>
      <c r="B66" s="28">
        <v>11</v>
      </c>
      <c r="C66" s="1522"/>
      <c r="D66" s="1523"/>
      <c r="E66" s="1526" t="s">
        <v>1293</v>
      </c>
      <c r="F66" s="1526"/>
      <c r="G66" s="585"/>
      <c r="H66" s="24">
        <v>11</v>
      </c>
      <c r="I66" s="1564"/>
      <c r="J66" t="str">
        <f t="shared" si="0"/>
        <v>0</v>
      </c>
      <c r="K66">
        <f t="shared" si="1"/>
        <v>25</v>
      </c>
      <c r="L66" t="str">
        <f t="shared" si="2"/>
        <v>0</v>
      </c>
      <c r="M66" s="532">
        <f t="shared" si="3"/>
        <v>25</v>
      </c>
    </row>
    <row r="67" spans="1:13" ht="45" customHeight="1" x14ac:dyDescent="0.3">
      <c r="A67" s="1549"/>
      <c r="B67" s="54">
        <v>12</v>
      </c>
      <c r="C67" s="608"/>
      <c r="D67" s="609"/>
      <c r="E67" s="601"/>
      <c r="F67" s="602"/>
      <c r="G67" s="597"/>
      <c r="H67" s="55">
        <v>12</v>
      </c>
      <c r="I67" s="1564"/>
      <c r="J67" t="str">
        <f t="shared" si="0"/>
        <v>0</v>
      </c>
      <c r="K67" t="str">
        <f t="shared" si="1"/>
        <v>0</v>
      </c>
      <c r="L67" t="str">
        <f t="shared" si="2"/>
        <v>0</v>
      </c>
      <c r="M67" s="532">
        <f t="shared" si="3"/>
        <v>0</v>
      </c>
    </row>
    <row r="68" spans="1:13" ht="45" customHeight="1" thickBot="1" x14ac:dyDescent="0.35">
      <c r="A68" s="1550"/>
      <c r="B68" s="29">
        <v>13</v>
      </c>
      <c r="C68" s="1528"/>
      <c r="D68" s="1529"/>
      <c r="E68" s="1532"/>
      <c r="F68" s="1533"/>
      <c r="G68" s="598"/>
      <c r="H68" s="56">
        <v>13</v>
      </c>
      <c r="I68" s="1565"/>
      <c r="J68" t="str">
        <f t="shared" si="0"/>
        <v>0</v>
      </c>
      <c r="K68" t="str">
        <f t="shared" si="1"/>
        <v>0</v>
      </c>
      <c r="L68" t="str">
        <f t="shared" si="2"/>
        <v>0</v>
      </c>
      <c r="M68" s="532">
        <f t="shared" si="3"/>
        <v>0</v>
      </c>
    </row>
    <row r="69" spans="1:13" ht="15" thickTop="1" x14ac:dyDescent="0.3"/>
  </sheetData>
  <autoFilter ref="A3:I68" xr:uid="{2151156F-671A-4ADA-8AA4-7AA935DC6088}"/>
  <mergeCells count="106">
    <mergeCell ref="A56:A68"/>
    <mergeCell ref="A17:A29"/>
    <mergeCell ref="I17:I29"/>
    <mergeCell ref="A30:A42"/>
    <mergeCell ref="I30:I42"/>
    <mergeCell ref="A43:A55"/>
    <mergeCell ref="C29:D29"/>
    <mergeCell ref="C27:D27"/>
    <mergeCell ref="C26:D26"/>
    <mergeCell ref="C25:D25"/>
    <mergeCell ref="C23:D23"/>
    <mergeCell ref="C22:D22"/>
    <mergeCell ref="C21:D21"/>
    <mergeCell ref="C37:D37"/>
    <mergeCell ref="C38:D38"/>
    <mergeCell ref="E31:F31"/>
    <mergeCell ref="C36:D36"/>
    <mergeCell ref="C63:D63"/>
    <mergeCell ref="C68:D68"/>
    <mergeCell ref="C65:D65"/>
    <mergeCell ref="C66:D66"/>
    <mergeCell ref="C64:D64"/>
    <mergeCell ref="C57:D57"/>
    <mergeCell ref="C58:D58"/>
    <mergeCell ref="C59:D59"/>
    <mergeCell ref="I56:I68"/>
    <mergeCell ref="E46:F46"/>
    <mergeCell ref="E47:F47"/>
    <mergeCell ref="E61:F61"/>
    <mergeCell ref="E68:F68"/>
    <mergeCell ref="E55:F55"/>
    <mergeCell ref="E57:F57"/>
    <mergeCell ref="E59:F59"/>
    <mergeCell ref="E56:F56"/>
    <mergeCell ref="E60:F60"/>
    <mergeCell ref="E51:F51"/>
    <mergeCell ref="E52:F52"/>
    <mergeCell ref="E53:F53"/>
    <mergeCell ref="E64:F64"/>
    <mergeCell ref="E65:F65"/>
    <mergeCell ref="E66:F66"/>
    <mergeCell ref="E54:F54"/>
    <mergeCell ref="I43:I55"/>
    <mergeCell ref="E44:F44"/>
    <mergeCell ref="E45:F45"/>
    <mergeCell ref="E43:F43"/>
    <mergeCell ref="C56:D56"/>
    <mergeCell ref="C51:D51"/>
    <mergeCell ref="I1:I3"/>
    <mergeCell ref="A4:A16"/>
    <mergeCell ref="C4:D4"/>
    <mergeCell ref="E4:F4"/>
    <mergeCell ref="C5:D5"/>
    <mergeCell ref="C6:D6"/>
    <mergeCell ref="C7:D7"/>
    <mergeCell ref="C8:D8"/>
    <mergeCell ref="C10:D10"/>
    <mergeCell ref="C16:D16"/>
    <mergeCell ref="C14:D14"/>
    <mergeCell ref="C13:D13"/>
    <mergeCell ref="C12:D12"/>
    <mergeCell ref="C11:D11"/>
    <mergeCell ref="C9:D9"/>
    <mergeCell ref="E11:F11"/>
    <mergeCell ref="E14:F14"/>
    <mergeCell ref="E9:F9"/>
    <mergeCell ref="E12:F12"/>
    <mergeCell ref="E13:F13"/>
    <mergeCell ref="I4:I16"/>
    <mergeCell ref="C55:D55"/>
    <mergeCell ref="C44:D44"/>
    <mergeCell ref="C39:D39"/>
    <mergeCell ref="C40:D40"/>
    <mergeCell ref="C42:D42"/>
    <mergeCell ref="E29:F29"/>
    <mergeCell ref="A1:A3"/>
    <mergeCell ref="C1:D1"/>
    <mergeCell ref="E1:F1"/>
    <mergeCell ref="E39:F39"/>
    <mergeCell ref="E40:F40"/>
    <mergeCell ref="E42:F42"/>
    <mergeCell ref="E34:F34"/>
    <mergeCell ref="E41:F41"/>
    <mergeCell ref="E33:F33"/>
    <mergeCell ref="E27:F27"/>
    <mergeCell ref="C52:D52"/>
    <mergeCell ref="C53:D53"/>
    <mergeCell ref="C46:D46"/>
    <mergeCell ref="C47:D47"/>
    <mergeCell ref="C48:D48"/>
    <mergeCell ref="C43:D43"/>
    <mergeCell ref="C34:D34"/>
    <mergeCell ref="C35:D35"/>
    <mergeCell ref="E18:F18"/>
    <mergeCell ref="E20:F20"/>
    <mergeCell ref="E22:F22"/>
    <mergeCell ref="E23:F23"/>
    <mergeCell ref="E16:F16"/>
    <mergeCell ref="E10:F10"/>
    <mergeCell ref="E8:F8"/>
    <mergeCell ref="C32:D32"/>
    <mergeCell ref="E21:F21"/>
    <mergeCell ref="E19:F19"/>
    <mergeCell ref="E30:F30"/>
    <mergeCell ref="E15:F15"/>
    <mergeCell ref="C28:D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1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DE6E-3AB3-4404-9D7A-9143C21E3F1B}">
  <sheetPr codeName="Лист3">
    <pageSetUpPr fitToPage="1"/>
  </sheetPr>
  <dimension ref="A1:U69"/>
  <sheetViews>
    <sheetView zoomScale="50" zoomScaleNormal="50" workbookViewId="0">
      <pane ySplit="1" topLeftCell="A49" activePane="bottomLeft" state="frozen"/>
      <selection activeCell="H8" sqref="H8"/>
      <selection pane="bottomLeft" activeCell="J65" sqref="J65:M65"/>
    </sheetView>
  </sheetViews>
  <sheetFormatPr defaultRowHeight="14.4" outlineLevelCol="1" x14ac:dyDescent="0.3"/>
  <cols>
    <col min="1" max="1" width="12.88671875" style="49" customWidth="1"/>
    <col min="2" max="2" width="7.77734375" style="3" customWidth="1"/>
    <col min="3" max="3" width="13.44140625" style="80" customWidth="1" outlineLevel="1"/>
    <col min="4" max="4" width="13" style="80" customWidth="1" outlineLevel="1"/>
    <col min="5" max="5" width="15.109375" style="80" customWidth="1" outlineLevel="1"/>
    <col min="6" max="6" width="13.44140625" style="80" bestFit="1" customWidth="1"/>
    <col min="7" max="7" width="13.77734375" style="80" bestFit="1" customWidth="1"/>
    <col min="8" max="8" width="13.77734375" style="80" customWidth="1"/>
    <col min="9" max="9" width="14.21875" style="80" bestFit="1" customWidth="1"/>
    <col min="10" max="10" width="15.21875" style="80" bestFit="1" customWidth="1"/>
    <col min="11" max="11" width="13.88671875" style="80" bestFit="1" customWidth="1"/>
    <col min="12" max="12" width="13.6640625" style="80" bestFit="1" customWidth="1"/>
    <col min="13" max="13" width="18.44140625" style="80" bestFit="1" customWidth="1"/>
    <col min="14" max="14" width="24.33203125" style="80" customWidth="1" outlineLevel="1"/>
    <col min="15" max="15" width="8.88671875" style="6"/>
    <col min="16" max="16" width="12.33203125" style="50" bestFit="1" customWidth="1"/>
    <col min="17" max="17" width="14.33203125" hidden="1" customWidth="1" outlineLevel="1"/>
    <col min="18" max="20" width="8.88671875" hidden="1" customWidth="1" outlineLevel="1"/>
    <col min="21" max="21" width="8.88671875" style="532" collapsed="1"/>
  </cols>
  <sheetData>
    <row r="1" spans="1:21" ht="36.6" customHeight="1" thickTop="1" x14ac:dyDescent="0.3">
      <c r="A1" s="1534" t="s">
        <v>49</v>
      </c>
      <c r="B1" s="2" t="s">
        <v>48</v>
      </c>
      <c r="C1" s="1632" t="s">
        <v>4</v>
      </c>
      <c r="D1" s="1633"/>
      <c r="E1" s="1634"/>
      <c r="F1" s="1632" t="s">
        <v>5</v>
      </c>
      <c r="G1" s="1633"/>
      <c r="H1" s="1633"/>
      <c r="I1" s="1634"/>
      <c r="J1" s="1632" t="s">
        <v>6</v>
      </c>
      <c r="K1" s="1633"/>
      <c r="L1" s="1633"/>
      <c r="M1" s="1634"/>
      <c r="N1" s="485" t="s">
        <v>459</v>
      </c>
      <c r="O1" s="4" t="s">
        <v>48</v>
      </c>
      <c r="P1" s="1534" t="s">
        <v>49</v>
      </c>
      <c r="U1" s="533" t="s">
        <v>475</v>
      </c>
    </row>
    <row r="2" spans="1:21" x14ac:dyDescent="0.3">
      <c r="A2" s="1535"/>
      <c r="B2" s="85"/>
      <c r="C2" s="87">
        <v>13</v>
      </c>
      <c r="D2" s="87">
        <v>11</v>
      </c>
      <c r="E2" s="88">
        <v>6</v>
      </c>
      <c r="F2" s="89">
        <v>10</v>
      </c>
      <c r="G2" s="90">
        <v>11</v>
      </c>
      <c r="H2" s="90">
        <v>4</v>
      </c>
      <c r="I2" s="91">
        <v>3</v>
      </c>
      <c r="J2" s="89">
        <v>4</v>
      </c>
      <c r="K2" s="90">
        <v>2</v>
      </c>
      <c r="L2" s="90">
        <v>4</v>
      </c>
      <c r="M2" s="91">
        <v>10</v>
      </c>
      <c r="N2" s="486">
        <v>20</v>
      </c>
      <c r="O2" s="86"/>
      <c r="P2" s="1535"/>
    </row>
    <row r="3" spans="1:21" ht="37.200000000000003" thickBot="1" x14ac:dyDescent="0.35">
      <c r="A3" s="1536"/>
      <c r="B3" s="1" t="s">
        <v>46</v>
      </c>
      <c r="C3" s="14">
        <v>1</v>
      </c>
      <c r="D3" s="15">
        <v>2</v>
      </c>
      <c r="E3" s="16">
        <v>7</v>
      </c>
      <c r="F3" s="17">
        <v>3</v>
      </c>
      <c r="G3" s="18" t="s">
        <v>82</v>
      </c>
      <c r="H3" s="82" t="s">
        <v>83</v>
      </c>
      <c r="I3" s="19">
        <v>5</v>
      </c>
      <c r="J3" s="547" t="s">
        <v>83</v>
      </c>
      <c r="K3" s="15">
        <v>8</v>
      </c>
      <c r="L3" s="81">
        <v>7</v>
      </c>
      <c r="M3" s="16">
        <v>5</v>
      </c>
      <c r="N3" s="487">
        <v>6</v>
      </c>
      <c r="O3" s="5" t="s">
        <v>46</v>
      </c>
      <c r="P3" s="1536"/>
    </row>
    <row r="4" spans="1:21" ht="51.6" customHeight="1" thickTop="1" x14ac:dyDescent="0.3">
      <c r="A4" s="1548" t="s">
        <v>23</v>
      </c>
      <c r="B4" s="27">
        <v>1</v>
      </c>
      <c r="C4" s="1635" t="s">
        <v>926</v>
      </c>
      <c r="D4" s="1636"/>
      <c r="E4" s="1637"/>
      <c r="F4" s="1635" t="s">
        <v>927</v>
      </c>
      <c r="G4" s="1636"/>
      <c r="H4" s="1636"/>
      <c r="I4" s="1637"/>
      <c r="J4" s="1635" t="s">
        <v>928</v>
      </c>
      <c r="K4" s="1636"/>
      <c r="L4" s="1636"/>
      <c r="M4" s="1637"/>
      <c r="N4" s="488" t="s">
        <v>888</v>
      </c>
      <c r="O4" s="20">
        <v>1</v>
      </c>
      <c r="P4" s="1563" t="s">
        <v>23</v>
      </c>
      <c r="Q4">
        <f>IF(C4=0,"0",29)</f>
        <v>29</v>
      </c>
      <c r="R4">
        <f>IF(F4=0,"0",28)</f>
        <v>28</v>
      </c>
      <c r="S4">
        <f>IF(J4=0,"0",22)</f>
        <v>22</v>
      </c>
      <c r="T4">
        <f>IF(N4=0,"0",20)</f>
        <v>20</v>
      </c>
      <c r="U4" s="532">
        <f>SUM(Q4:T4)</f>
        <v>99</v>
      </c>
    </row>
    <row r="5" spans="1:21" ht="72" x14ac:dyDescent="0.3">
      <c r="A5" s="1549"/>
      <c r="B5" s="28">
        <v>2</v>
      </c>
      <c r="C5" s="84" t="s">
        <v>935</v>
      </c>
      <c r="D5" s="1640" t="s">
        <v>939</v>
      </c>
      <c r="E5" s="1641"/>
      <c r="F5" s="1579" t="s">
        <v>914</v>
      </c>
      <c r="G5" s="1580"/>
      <c r="H5" s="1577" t="s">
        <v>934</v>
      </c>
      <c r="I5" s="1578"/>
      <c r="J5" s="548"/>
      <c r="K5" s="7"/>
      <c r="L5" s="79" t="s">
        <v>939</v>
      </c>
      <c r="M5" s="8" t="s">
        <v>929</v>
      </c>
      <c r="N5" s="489" t="s">
        <v>955</v>
      </c>
      <c r="O5" s="21">
        <v>2</v>
      </c>
      <c r="P5" s="1564"/>
      <c r="Q5">
        <f>IF(C5=0,"0",29)</f>
        <v>29</v>
      </c>
      <c r="R5">
        <f>IF(F5=0,"0",28)</f>
        <v>28</v>
      </c>
      <c r="S5">
        <v>22</v>
      </c>
      <c r="T5">
        <f>IF(N5=0,"0",20)</f>
        <v>20</v>
      </c>
      <c r="U5" s="532">
        <f t="shared" ref="U5:U68" si="0">SUM(Q5:T5)</f>
        <v>99</v>
      </c>
    </row>
    <row r="6" spans="1:21" ht="57.6" x14ac:dyDescent="0.3">
      <c r="A6" s="1549"/>
      <c r="B6" s="28">
        <v>3</v>
      </c>
      <c r="C6" s="1587" t="s">
        <v>932</v>
      </c>
      <c r="D6" s="1588"/>
      <c r="E6" s="1589"/>
      <c r="F6" s="1587" t="s">
        <v>931</v>
      </c>
      <c r="G6" s="1588"/>
      <c r="H6" s="1588"/>
      <c r="I6" s="1589"/>
      <c r="J6" s="1575" t="s">
        <v>930</v>
      </c>
      <c r="K6" s="1618"/>
      <c r="L6" s="1576"/>
      <c r="M6" s="8" t="s">
        <v>933</v>
      </c>
      <c r="N6" s="489" t="s">
        <v>889</v>
      </c>
      <c r="O6" s="21">
        <v>3</v>
      </c>
      <c r="P6" s="1564"/>
      <c r="Q6">
        <f t="shared" ref="Q6:Q68" si="1">IF(C6=0,"0",30)</f>
        <v>30</v>
      </c>
      <c r="R6">
        <f t="shared" ref="R6:R68" si="2">IF(F6=0,"0",28)</f>
        <v>28</v>
      </c>
      <c r="S6">
        <f t="shared" ref="S6:S68" si="3">IF(J6=0,"0",20)</f>
        <v>20</v>
      </c>
      <c r="T6">
        <f t="shared" ref="T6:T68" si="4">IF(N6=0,"0",20)</f>
        <v>20</v>
      </c>
      <c r="U6" s="532">
        <f t="shared" si="0"/>
        <v>98</v>
      </c>
    </row>
    <row r="7" spans="1:21" ht="43.2" x14ac:dyDescent="0.3">
      <c r="A7" s="1549"/>
      <c r="B7" s="28">
        <v>4</v>
      </c>
      <c r="C7" s="84" t="s">
        <v>940</v>
      </c>
      <c r="D7" s="7" t="s">
        <v>1115</v>
      </c>
      <c r="E7" s="8" t="s">
        <v>940</v>
      </c>
      <c r="F7" s="1587" t="s">
        <v>941</v>
      </c>
      <c r="G7" s="1588"/>
      <c r="H7" s="1588"/>
      <c r="I7" s="1589"/>
      <c r="J7" s="1587" t="s">
        <v>937</v>
      </c>
      <c r="K7" s="1588"/>
      <c r="L7" s="1588"/>
      <c r="M7" s="1589"/>
      <c r="N7" s="489" t="s">
        <v>936</v>
      </c>
      <c r="O7" s="21">
        <v>4</v>
      </c>
      <c r="P7" s="1564"/>
      <c r="Q7">
        <f t="shared" si="1"/>
        <v>30</v>
      </c>
      <c r="R7">
        <f t="shared" si="2"/>
        <v>28</v>
      </c>
      <c r="S7">
        <f t="shared" si="3"/>
        <v>20</v>
      </c>
      <c r="T7">
        <f t="shared" si="4"/>
        <v>20</v>
      </c>
      <c r="U7" s="532">
        <f t="shared" si="0"/>
        <v>98</v>
      </c>
    </row>
    <row r="8" spans="1:21" ht="57.6" x14ac:dyDescent="0.3">
      <c r="A8" s="1549"/>
      <c r="B8" s="28">
        <v>5</v>
      </c>
      <c r="C8" s="1646" t="s">
        <v>944</v>
      </c>
      <c r="D8" s="1647"/>
      <c r="E8" s="8" t="s">
        <v>946</v>
      </c>
      <c r="F8" s="1587" t="s">
        <v>945</v>
      </c>
      <c r="G8" s="1588"/>
      <c r="H8" s="1588"/>
      <c r="I8" s="1589"/>
      <c r="J8" s="1575" t="s">
        <v>943</v>
      </c>
      <c r="K8" s="1576"/>
      <c r="L8" s="79" t="s">
        <v>946</v>
      </c>
      <c r="M8" s="8" t="s">
        <v>943</v>
      </c>
      <c r="N8" s="489" t="s">
        <v>951</v>
      </c>
      <c r="O8" s="21">
        <v>5</v>
      </c>
      <c r="P8" s="1564"/>
      <c r="Q8">
        <f t="shared" si="1"/>
        <v>30</v>
      </c>
      <c r="R8">
        <f t="shared" si="2"/>
        <v>28</v>
      </c>
      <c r="S8">
        <f t="shared" si="3"/>
        <v>20</v>
      </c>
      <c r="T8">
        <f t="shared" si="4"/>
        <v>20</v>
      </c>
      <c r="U8" s="532">
        <f t="shared" si="0"/>
        <v>98</v>
      </c>
    </row>
    <row r="9" spans="1:21" ht="72" x14ac:dyDescent="0.3">
      <c r="A9" s="1549"/>
      <c r="B9" s="28">
        <v>6</v>
      </c>
      <c r="C9" s="1646" t="s">
        <v>949</v>
      </c>
      <c r="D9" s="1647"/>
      <c r="E9" s="8" t="s">
        <v>954</v>
      </c>
      <c r="F9" s="9" t="s">
        <v>947</v>
      </c>
      <c r="G9" s="10" t="s">
        <v>948</v>
      </c>
      <c r="H9" s="83" t="s">
        <v>591</v>
      </c>
      <c r="I9" s="11" t="s">
        <v>947</v>
      </c>
      <c r="J9" s="1575" t="s">
        <v>591</v>
      </c>
      <c r="K9" s="1576"/>
      <c r="L9" s="79" t="s">
        <v>954</v>
      </c>
      <c r="M9" s="8" t="s">
        <v>950</v>
      </c>
      <c r="N9" s="490" t="s">
        <v>1125</v>
      </c>
      <c r="O9" s="21">
        <v>6</v>
      </c>
      <c r="P9" s="1564"/>
      <c r="Q9">
        <f t="shared" si="1"/>
        <v>30</v>
      </c>
      <c r="R9">
        <f t="shared" si="2"/>
        <v>28</v>
      </c>
      <c r="S9">
        <v>20</v>
      </c>
      <c r="T9">
        <f t="shared" si="4"/>
        <v>20</v>
      </c>
      <c r="U9" s="532">
        <f t="shared" si="0"/>
        <v>98</v>
      </c>
    </row>
    <row r="10" spans="1:21" ht="43.2" x14ac:dyDescent="0.3">
      <c r="A10" s="1549"/>
      <c r="B10" s="28">
        <v>7</v>
      </c>
      <c r="C10" s="84" t="s">
        <v>953</v>
      </c>
      <c r="D10" s="7" t="s">
        <v>1114</v>
      </c>
      <c r="E10" s="8" t="s">
        <v>953</v>
      </c>
      <c r="F10" s="9" t="s">
        <v>591</v>
      </c>
      <c r="G10" s="10" t="s">
        <v>948</v>
      </c>
      <c r="H10" s="83"/>
      <c r="I10" s="11"/>
      <c r="J10" s="1622" t="s">
        <v>952</v>
      </c>
      <c r="K10" s="1623"/>
      <c r="L10" s="1623"/>
      <c r="M10" s="1624"/>
      <c r="N10" s="489" t="s">
        <v>958</v>
      </c>
      <c r="O10" s="21">
        <v>7</v>
      </c>
      <c r="P10" s="1564"/>
      <c r="Q10">
        <f t="shared" si="1"/>
        <v>30</v>
      </c>
      <c r="R10">
        <f t="shared" si="2"/>
        <v>28</v>
      </c>
      <c r="S10">
        <f t="shared" si="3"/>
        <v>20</v>
      </c>
      <c r="T10">
        <f t="shared" si="4"/>
        <v>20</v>
      </c>
      <c r="U10" s="532">
        <f t="shared" si="0"/>
        <v>98</v>
      </c>
    </row>
    <row r="11" spans="1:21" ht="43.2" x14ac:dyDescent="0.3">
      <c r="A11" s="1549"/>
      <c r="B11" s="28">
        <v>8</v>
      </c>
      <c r="C11" s="84" t="s">
        <v>1126</v>
      </c>
      <c r="D11" s="7"/>
      <c r="E11" s="8" t="s">
        <v>1113</v>
      </c>
      <c r="F11" s="9" t="s">
        <v>591</v>
      </c>
      <c r="G11" s="10"/>
      <c r="H11" s="83" t="s">
        <v>948</v>
      </c>
      <c r="I11" s="11" t="s">
        <v>1126</v>
      </c>
      <c r="J11" s="548" t="s">
        <v>948</v>
      </c>
      <c r="K11" s="7" t="s">
        <v>886</v>
      </c>
      <c r="L11" s="79" t="s">
        <v>1113</v>
      </c>
      <c r="M11" s="8"/>
      <c r="N11" s="489" t="s">
        <v>886</v>
      </c>
      <c r="O11" s="21">
        <v>8</v>
      </c>
      <c r="P11" s="1564"/>
      <c r="Q11">
        <f t="shared" si="1"/>
        <v>30</v>
      </c>
      <c r="R11">
        <f t="shared" si="2"/>
        <v>28</v>
      </c>
      <c r="S11">
        <f>IF(J11=0,"0",20)-10</f>
        <v>10</v>
      </c>
      <c r="T11">
        <v>20</v>
      </c>
      <c r="U11" s="532">
        <f t="shared" si="0"/>
        <v>88</v>
      </c>
    </row>
    <row r="12" spans="1:21" ht="43.2" x14ac:dyDescent="0.3">
      <c r="A12" s="1549"/>
      <c r="B12" s="28">
        <v>9</v>
      </c>
      <c r="C12" s="510"/>
      <c r="D12" s="511"/>
      <c r="E12" s="512"/>
      <c r="F12" s="513"/>
      <c r="G12" s="514"/>
      <c r="H12" s="514"/>
      <c r="I12" s="515"/>
      <c r="J12" s="548"/>
      <c r="K12" s="7" t="s">
        <v>886</v>
      </c>
      <c r="L12" s="79"/>
      <c r="M12" s="8"/>
      <c r="N12" s="489" t="s">
        <v>886</v>
      </c>
      <c r="O12" s="21">
        <v>9</v>
      </c>
      <c r="P12" s="1564"/>
      <c r="Q12">
        <v>0</v>
      </c>
      <c r="R12" t="str">
        <f t="shared" si="2"/>
        <v>0</v>
      </c>
      <c r="S12">
        <v>2</v>
      </c>
      <c r="T12">
        <v>20</v>
      </c>
      <c r="U12" s="532">
        <f t="shared" si="0"/>
        <v>22</v>
      </c>
    </row>
    <row r="13" spans="1:21" ht="57.6" x14ac:dyDescent="0.3">
      <c r="A13" s="1549"/>
      <c r="B13" s="54">
        <v>10</v>
      </c>
      <c r="C13" s="1603" t="s">
        <v>1295</v>
      </c>
      <c r="D13" s="1603"/>
      <c r="E13" s="1603"/>
      <c r="F13" s="1603" t="s">
        <v>1293</v>
      </c>
      <c r="G13" s="1603"/>
      <c r="H13" s="1603"/>
      <c r="I13" s="1603"/>
      <c r="J13" s="548"/>
      <c r="K13" s="1006" t="s">
        <v>1294</v>
      </c>
      <c r="L13" s="1625" t="s">
        <v>1295</v>
      </c>
      <c r="M13" s="1625"/>
      <c r="N13" s="1005" t="s">
        <v>1294</v>
      </c>
      <c r="O13" s="520">
        <v>10</v>
      </c>
      <c r="P13" s="1564"/>
      <c r="Q13">
        <f t="shared" si="1"/>
        <v>30</v>
      </c>
      <c r="R13">
        <f t="shared" si="2"/>
        <v>28</v>
      </c>
      <c r="S13">
        <v>2</v>
      </c>
      <c r="T13">
        <v>20</v>
      </c>
      <c r="U13" s="532">
        <f t="shared" si="0"/>
        <v>80</v>
      </c>
    </row>
    <row r="14" spans="1:21" ht="57.6" x14ac:dyDescent="0.3">
      <c r="A14" s="1549"/>
      <c r="B14" s="54">
        <v>11</v>
      </c>
      <c r="C14" s="1590"/>
      <c r="D14" s="1591"/>
      <c r="E14" s="1592"/>
      <c r="F14" s="513"/>
      <c r="G14" s="514"/>
      <c r="H14" s="514"/>
      <c r="I14" s="515"/>
      <c r="J14" s="548"/>
      <c r="K14" s="1006" t="s">
        <v>1294</v>
      </c>
      <c r="L14" s="79"/>
      <c r="M14" s="8"/>
      <c r="N14" s="1005" t="s">
        <v>1294</v>
      </c>
      <c r="O14" s="520">
        <v>11</v>
      </c>
      <c r="P14" s="1564"/>
      <c r="Q14">
        <v>0</v>
      </c>
      <c r="R14" t="str">
        <f t="shared" si="2"/>
        <v>0</v>
      </c>
      <c r="S14">
        <v>2</v>
      </c>
      <c r="T14">
        <v>20</v>
      </c>
      <c r="U14" s="532">
        <f t="shared" si="0"/>
        <v>22</v>
      </c>
    </row>
    <row r="15" spans="1:21" ht="21" x14ac:dyDescent="0.3">
      <c r="A15" s="1549"/>
      <c r="B15" s="54">
        <v>12</v>
      </c>
      <c r="C15" s="510"/>
      <c r="D15" s="511"/>
      <c r="E15" s="512"/>
      <c r="F15" s="513"/>
      <c r="G15" s="514"/>
      <c r="H15" s="514"/>
      <c r="I15" s="515"/>
      <c r="J15" s="516"/>
      <c r="K15" s="517"/>
      <c r="L15" s="517"/>
      <c r="M15" s="518"/>
      <c r="N15" s="489"/>
      <c r="O15" s="520">
        <v>12</v>
      </c>
      <c r="P15" s="1564"/>
      <c r="Q15" t="str">
        <f t="shared" si="1"/>
        <v>0</v>
      </c>
      <c r="R15" t="str">
        <f t="shared" si="2"/>
        <v>0</v>
      </c>
      <c r="S15" t="str">
        <f t="shared" si="3"/>
        <v>0</v>
      </c>
      <c r="T15" t="str">
        <f t="shared" si="4"/>
        <v>0</v>
      </c>
      <c r="U15" s="532">
        <f t="shared" si="0"/>
        <v>0</v>
      </c>
    </row>
    <row r="16" spans="1:21" ht="21.6" thickBot="1" x14ac:dyDescent="0.35">
      <c r="A16" s="1550"/>
      <c r="B16" s="29">
        <v>13</v>
      </c>
      <c r="C16" s="1584"/>
      <c r="D16" s="1585"/>
      <c r="E16" s="1586"/>
      <c r="F16" s="1584"/>
      <c r="G16" s="1585"/>
      <c r="H16" s="1585"/>
      <c r="I16" s="1586"/>
      <c r="J16" s="1619"/>
      <c r="K16" s="1620"/>
      <c r="L16" s="1620"/>
      <c r="M16" s="1621"/>
      <c r="N16" s="490"/>
      <c r="O16" s="56">
        <v>13</v>
      </c>
      <c r="P16" s="1565"/>
      <c r="Q16" t="str">
        <f t="shared" si="1"/>
        <v>0</v>
      </c>
      <c r="R16" t="str">
        <f t="shared" si="2"/>
        <v>0</v>
      </c>
      <c r="S16" t="str">
        <f t="shared" si="3"/>
        <v>0</v>
      </c>
      <c r="T16" t="str">
        <f t="shared" si="4"/>
        <v>0</v>
      </c>
      <c r="U16" s="532">
        <f t="shared" si="0"/>
        <v>0</v>
      </c>
    </row>
    <row r="17" spans="1:21" ht="43.8" thickTop="1" x14ac:dyDescent="0.3">
      <c r="A17" s="1548" t="s">
        <v>0</v>
      </c>
      <c r="B17" s="30">
        <v>1</v>
      </c>
      <c r="C17" s="1648" t="s">
        <v>975</v>
      </c>
      <c r="D17" s="1649"/>
      <c r="E17" s="1649"/>
      <c r="F17" s="1650" t="s">
        <v>974</v>
      </c>
      <c r="G17" s="1651"/>
      <c r="H17" s="1651"/>
      <c r="I17" s="1652"/>
      <c r="J17" s="1638" t="s">
        <v>943</v>
      </c>
      <c r="K17" s="1639"/>
      <c r="L17" s="1014"/>
      <c r="M17" s="12" t="s">
        <v>943</v>
      </c>
      <c r="N17" s="928" t="s">
        <v>976</v>
      </c>
      <c r="O17" s="23">
        <v>1</v>
      </c>
      <c r="P17" s="1563" t="s">
        <v>0</v>
      </c>
      <c r="Q17">
        <f t="shared" si="1"/>
        <v>30</v>
      </c>
      <c r="R17">
        <f t="shared" si="2"/>
        <v>28</v>
      </c>
      <c r="S17">
        <f>IF(J17=0,"0",20)-4</f>
        <v>16</v>
      </c>
      <c r="T17">
        <f t="shared" si="4"/>
        <v>20</v>
      </c>
      <c r="U17" s="532">
        <f t="shared" si="0"/>
        <v>94</v>
      </c>
    </row>
    <row r="18" spans="1:21" ht="43.2" x14ac:dyDescent="0.3">
      <c r="A18" s="1549"/>
      <c r="B18" s="28">
        <v>2</v>
      </c>
      <c r="C18" s="1587" t="s">
        <v>84</v>
      </c>
      <c r="D18" s="1588"/>
      <c r="E18" s="1588"/>
      <c r="F18" s="1622" t="s">
        <v>1143</v>
      </c>
      <c r="G18" s="1623"/>
      <c r="H18" s="1623"/>
      <c r="I18" s="1624"/>
      <c r="J18" s="1575" t="s">
        <v>943</v>
      </c>
      <c r="K18" s="1576"/>
      <c r="L18" s="7"/>
      <c r="M18" s="8" t="s">
        <v>943</v>
      </c>
      <c r="N18" s="505" t="s">
        <v>976</v>
      </c>
      <c r="O18" s="24">
        <v>2</v>
      </c>
      <c r="P18" s="1564"/>
      <c r="Q18">
        <f t="shared" si="1"/>
        <v>30</v>
      </c>
      <c r="R18">
        <f t="shared" si="2"/>
        <v>28</v>
      </c>
      <c r="S18">
        <f t="shared" si="3"/>
        <v>20</v>
      </c>
      <c r="T18">
        <f t="shared" si="4"/>
        <v>20</v>
      </c>
      <c r="U18" s="532">
        <f t="shared" si="0"/>
        <v>98</v>
      </c>
    </row>
    <row r="19" spans="1:21" ht="43.2" customHeight="1" x14ac:dyDescent="0.3">
      <c r="A19" s="1549"/>
      <c r="B19" s="28">
        <v>3</v>
      </c>
      <c r="C19" s="1587" t="s">
        <v>979</v>
      </c>
      <c r="D19" s="1588"/>
      <c r="E19" s="1588"/>
      <c r="F19" s="1622" t="s">
        <v>978</v>
      </c>
      <c r="G19" s="1623"/>
      <c r="H19" s="1623"/>
      <c r="I19" s="1624"/>
      <c r="J19" s="1587" t="s">
        <v>977</v>
      </c>
      <c r="K19" s="1588"/>
      <c r="L19" s="1588"/>
      <c r="M19" s="1589"/>
      <c r="N19" s="505" t="s">
        <v>936</v>
      </c>
      <c r="O19" s="24">
        <v>3</v>
      </c>
      <c r="P19" s="1564"/>
      <c r="Q19">
        <f t="shared" si="1"/>
        <v>30</v>
      </c>
      <c r="R19">
        <f t="shared" si="2"/>
        <v>28</v>
      </c>
      <c r="S19">
        <f t="shared" si="3"/>
        <v>20</v>
      </c>
      <c r="T19">
        <f t="shared" si="4"/>
        <v>20</v>
      </c>
      <c r="U19" s="532">
        <f t="shared" si="0"/>
        <v>98</v>
      </c>
    </row>
    <row r="20" spans="1:21" ht="57.6" x14ac:dyDescent="0.3">
      <c r="A20" s="1549"/>
      <c r="B20" s="28">
        <v>4</v>
      </c>
      <c r="C20" s="84" t="s">
        <v>980</v>
      </c>
      <c r="D20" s="7" t="s">
        <v>981</v>
      </c>
      <c r="E20" s="83" t="s">
        <v>984</v>
      </c>
      <c r="F20" s="1579" t="s">
        <v>985</v>
      </c>
      <c r="G20" s="1580"/>
      <c r="H20" s="1577" t="s">
        <v>980</v>
      </c>
      <c r="I20" s="1578"/>
      <c r="J20" s="1575" t="s">
        <v>982</v>
      </c>
      <c r="K20" s="1576"/>
      <c r="L20" s="79" t="s">
        <v>984</v>
      </c>
      <c r="M20" s="8" t="s">
        <v>983</v>
      </c>
      <c r="N20" s="505" t="s">
        <v>982</v>
      </c>
      <c r="O20" s="24">
        <v>4</v>
      </c>
      <c r="P20" s="1564"/>
      <c r="Q20">
        <f t="shared" si="1"/>
        <v>30</v>
      </c>
      <c r="R20">
        <f t="shared" si="2"/>
        <v>28</v>
      </c>
      <c r="S20">
        <f t="shared" si="3"/>
        <v>20</v>
      </c>
      <c r="T20">
        <f t="shared" si="4"/>
        <v>20</v>
      </c>
      <c r="U20" s="532">
        <f t="shared" si="0"/>
        <v>98</v>
      </c>
    </row>
    <row r="21" spans="1:21" ht="57.6" x14ac:dyDescent="0.3">
      <c r="A21" s="1549"/>
      <c r="B21" s="28">
        <v>5</v>
      </c>
      <c r="C21" s="84" t="s">
        <v>987</v>
      </c>
      <c r="D21" s="1640" t="s">
        <v>989</v>
      </c>
      <c r="E21" s="1671"/>
      <c r="F21" s="1579" t="s">
        <v>985</v>
      </c>
      <c r="G21" s="1580"/>
      <c r="H21" s="1577" t="s">
        <v>987</v>
      </c>
      <c r="I21" s="1578"/>
      <c r="J21" s="1575" t="s">
        <v>988</v>
      </c>
      <c r="K21" s="1576"/>
      <c r="L21" s="79" t="s">
        <v>989</v>
      </c>
      <c r="M21" s="8" t="s">
        <v>988</v>
      </c>
      <c r="N21" s="505" t="s">
        <v>986</v>
      </c>
      <c r="O21" s="24">
        <v>5</v>
      </c>
      <c r="P21" s="1564"/>
      <c r="Q21">
        <f t="shared" si="1"/>
        <v>30</v>
      </c>
      <c r="R21">
        <f t="shared" si="2"/>
        <v>28</v>
      </c>
      <c r="S21">
        <f t="shared" si="3"/>
        <v>20</v>
      </c>
      <c r="T21">
        <f t="shared" si="4"/>
        <v>20</v>
      </c>
      <c r="U21" s="532">
        <f t="shared" si="0"/>
        <v>98</v>
      </c>
    </row>
    <row r="22" spans="1:21" ht="57.6" x14ac:dyDescent="0.3">
      <c r="A22" s="1549"/>
      <c r="B22" s="28">
        <v>6</v>
      </c>
      <c r="C22" s="1587" t="s">
        <v>992</v>
      </c>
      <c r="D22" s="1588"/>
      <c r="E22" s="1588"/>
      <c r="F22" s="1587" t="s">
        <v>990</v>
      </c>
      <c r="G22" s="1588"/>
      <c r="H22" s="1588"/>
      <c r="I22" s="1589"/>
      <c r="J22" s="1575" t="s">
        <v>591</v>
      </c>
      <c r="K22" s="1576"/>
      <c r="L22" s="79" t="s">
        <v>993</v>
      </c>
      <c r="M22" s="8" t="s">
        <v>994</v>
      </c>
      <c r="N22" s="505" t="s">
        <v>460</v>
      </c>
      <c r="O22" s="24">
        <v>6</v>
      </c>
      <c r="P22" s="1564"/>
      <c r="Q22">
        <f t="shared" si="1"/>
        <v>30</v>
      </c>
      <c r="R22">
        <f t="shared" si="2"/>
        <v>28</v>
      </c>
      <c r="S22">
        <f t="shared" si="3"/>
        <v>20</v>
      </c>
      <c r="T22">
        <f t="shared" si="4"/>
        <v>20</v>
      </c>
      <c r="U22" s="532">
        <f t="shared" si="0"/>
        <v>98</v>
      </c>
    </row>
    <row r="23" spans="1:21" ht="43.2" customHeight="1" x14ac:dyDescent="0.3">
      <c r="A23" s="1549"/>
      <c r="B23" s="28">
        <v>7</v>
      </c>
      <c r="C23" s="84" t="s">
        <v>1033</v>
      </c>
      <c r="D23" s="7" t="s">
        <v>996</v>
      </c>
      <c r="E23" s="83" t="s">
        <v>1033</v>
      </c>
      <c r="F23" s="1622" t="s">
        <v>995</v>
      </c>
      <c r="G23" s="1623"/>
      <c r="H23" s="1623"/>
      <c r="I23" s="1624"/>
      <c r="J23" s="1587" t="s">
        <v>84</v>
      </c>
      <c r="K23" s="1588"/>
      <c r="L23" s="1588"/>
      <c r="M23" s="1589"/>
      <c r="N23" s="505" t="s">
        <v>997</v>
      </c>
      <c r="O23" s="24">
        <v>7</v>
      </c>
      <c r="P23" s="1564"/>
      <c r="Q23">
        <f t="shared" si="1"/>
        <v>30</v>
      </c>
      <c r="R23">
        <f t="shared" si="2"/>
        <v>28</v>
      </c>
      <c r="S23">
        <f t="shared" si="3"/>
        <v>20</v>
      </c>
      <c r="T23">
        <f t="shared" si="4"/>
        <v>20</v>
      </c>
      <c r="U23" s="532">
        <f t="shared" si="0"/>
        <v>98</v>
      </c>
    </row>
    <row r="24" spans="1:21" ht="66" customHeight="1" x14ac:dyDescent="0.3">
      <c r="A24" s="1549"/>
      <c r="B24" s="28">
        <v>8</v>
      </c>
      <c r="C24" s="84" t="s">
        <v>1059</v>
      </c>
      <c r="D24" s="7"/>
      <c r="E24" s="83" t="s">
        <v>1059</v>
      </c>
      <c r="F24" s="1622" t="s">
        <v>84</v>
      </c>
      <c r="G24" s="1623"/>
      <c r="H24" s="1623"/>
      <c r="I24" s="1624"/>
      <c r="J24" s="1587" t="s">
        <v>998</v>
      </c>
      <c r="K24" s="1588"/>
      <c r="L24" s="1588"/>
      <c r="M24" s="1589"/>
      <c r="N24" s="505" t="s">
        <v>1116</v>
      </c>
      <c r="O24" s="24">
        <v>8</v>
      </c>
      <c r="P24" s="1564"/>
      <c r="Q24">
        <f>IF(C24=0,"0",30)+11</f>
        <v>41</v>
      </c>
      <c r="R24">
        <f t="shared" si="2"/>
        <v>28</v>
      </c>
      <c r="S24">
        <f t="shared" si="3"/>
        <v>20</v>
      </c>
      <c r="T24">
        <v>0</v>
      </c>
      <c r="U24" s="532">
        <f t="shared" si="0"/>
        <v>89</v>
      </c>
    </row>
    <row r="25" spans="1:21" ht="100.8" x14ac:dyDescent="0.3">
      <c r="A25" s="1549"/>
      <c r="B25" s="28">
        <v>9</v>
      </c>
      <c r="C25" s="1007" t="s">
        <v>1296</v>
      </c>
      <c r="D25" s="1008"/>
      <c r="E25" s="1017"/>
      <c r="F25" s="1642" t="s">
        <v>1297</v>
      </c>
      <c r="G25" s="1626"/>
      <c r="H25" s="1626" t="s">
        <v>1296</v>
      </c>
      <c r="I25" s="1627"/>
      <c r="J25" s="1628" t="s">
        <v>1298</v>
      </c>
      <c r="K25" s="1629"/>
      <c r="L25" s="1008"/>
      <c r="M25" s="1015" t="s">
        <v>1298</v>
      </c>
      <c r="N25" s="1011"/>
      <c r="O25" s="24">
        <v>9</v>
      </c>
      <c r="P25" s="1564"/>
      <c r="Q25">
        <v>0</v>
      </c>
      <c r="R25">
        <v>0</v>
      </c>
      <c r="S25">
        <v>0</v>
      </c>
      <c r="T25">
        <v>0</v>
      </c>
      <c r="U25" s="532">
        <f t="shared" si="0"/>
        <v>0</v>
      </c>
    </row>
    <row r="26" spans="1:21" ht="67.8" customHeight="1" x14ac:dyDescent="0.3">
      <c r="A26" s="1549"/>
      <c r="B26" s="54">
        <v>10</v>
      </c>
      <c r="C26" s="1603" t="s">
        <v>1292</v>
      </c>
      <c r="D26" s="1603"/>
      <c r="E26" s="1653"/>
      <c r="F26" s="1656" t="s">
        <v>1297</v>
      </c>
      <c r="G26" s="1657"/>
      <c r="H26" s="1654"/>
      <c r="I26" s="1655"/>
      <c r="J26" s="1630" t="s">
        <v>1298</v>
      </c>
      <c r="K26" s="1631"/>
      <c r="L26" s="1010"/>
      <c r="M26" s="1016" t="s">
        <v>1298</v>
      </c>
      <c r="N26" s="1012" t="s">
        <v>1299</v>
      </c>
      <c r="O26" s="520">
        <v>10</v>
      </c>
      <c r="P26" s="1564"/>
      <c r="Q26">
        <v>0</v>
      </c>
      <c r="R26">
        <v>0</v>
      </c>
      <c r="S26">
        <v>0</v>
      </c>
      <c r="T26">
        <f t="shared" si="4"/>
        <v>20</v>
      </c>
      <c r="U26" s="532">
        <f t="shared" si="0"/>
        <v>20</v>
      </c>
    </row>
    <row r="27" spans="1:21" ht="21" x14ac:dyDescent="0.3">
      <c r="A27" s="1549"/>
      <c r="B27" s="54">
        <v>11</v>
      </c>
      <c r="C27" s="503"/>
      <c r="D27" s="504"/>
      <c r="E27" s="504"/>
      <c r="F27" s="503"/>
      <c r="G27" s="1588"/>
      <c r="H27" s="1588"/>
      <c r="I27" s="1589"/>
      <c r="J27" s="506"/>
      <c r="K27" s="507"/>
      <c r="L27" s="507"/>
      <c r="M27" s="508"/>
      <c r="N27" s="512"/>
      <c r="O27" s="520">
        <v>11</v>
      </c>
      <c r="P27" s="1564"/>
      <c r="Q27" t="str">
        <f t="shared" si="1"/>
        <v>0</v>
      </c>
      <c r="R27" t="str">
        <f t="shared" si="2"/>
        <v>0</v>
      </c>
      <c r="S27" t="str">
        <f t="shared" si="3"/>
        <v>0</v>
      </c>
      <c r="T27" t="str">
        <f t="shared" si="4"/>
        <v>0</v>
      </c>
      <c r="U27" s="532">
        <f t="shared" si="0"/>
        <v>0</v>
      </c>
    </row>
    <row r="28" spans="1:21" ht="52.2" customHeight="1" thickBot="1" x14ac:dyDescent="0.35">
      <c r="A28" s="1549"/>
      <c r="B28" s="54">
        <v>12</v>
      </c>
      <c r="C28" s="1587"/>
      <c r="D28" s="1588"/>
      <c r="E28" s="1588"/>
      <c r="F28" s="1587"/>
      <c r="G28" s="1588"/>
      <c r="H28" s="1588"/>
      <c r="I28" s="1589"/>
      <c r="J28" s="1662" t="s">
        <v>1300</v>
      </c>
      <c r="K28" s="1662"/>
      <c r="L28" s="1662"/>
      <c r="M28" s="1662"/>
      <c r="N28" s="512"/>
      <c r="O28" s="520">
        <v>12</v>
      </c>
      <c r="P28" s="1564"/>
      <c r="Q28" t="str">
        <f t="shared" si="1"/>
        <v>0</v>
      </c>
      <c r="R28" t="str">
        <f t="shared" si="2"/>
        <v>0</v>
      </c>
      <c r="S28">
        <f t="shared" si="3"/>
        <v>20</v>
      </c>
      <c r="T28" t="str">
        <f t="shared" si="4"/>
        <v>0</v>
      </c>
      <c r="U28" s="532">
        <f t="shared" si="0"/>
        <v>20</v>
      </c>
    </row>
    <row r="29" spans="1:21" ht="21.6" thickBot="1" x14ac:dyDescent="0.35">
      <c r="A29" s="1550"/>
      <c r="B29" s="29">
        <v>13</v>
      </c>
      <c r="C29" s="1581"/>
      <c r="D29" s="1582"/>
      <c r="E29" s="1582"/>
      <c r="F29" s="1584"/>
      <c r="G29" s="1585"/>
      <c r="H29" s="1585"/>
      <c r="I29" s="1586"/>
      <c r="J29" s="1581"/>
      <c r="K29" s="1582"/>
      <c r="L29" s="1582"/>
      <c r="M29" s="1583"/>
      <c r="N29" s="1013"/>
      <c r="O29" s="56">
        <v>13</v>
      </c>
      <c r="P29" s="1565"/>
      <c r="Q29" t="str">
        <f t="shared" si="1"/>
        <v>0</v>
      </c>
      <c r="R29" t="str">
        <f t="shared" si="2"/>
        <v>0</v>
      </c>
      <c r="S29" t="str">
        <f t="shared" si="3"/>
        <v>0</v>
      </c>
      <c r="T29" t="str">
        <f t="shared" si="4"/>
        <v>0</v>
      </c>
      <c r="U29" s="532">
        <f t="shared" si="0"/>
        <v>0</v>
      </c>
    </row>
    <row r="30" spans="1:21" ht="57" customHeight="1" thickTop="1" x14ac:dyDescent="0.3">
      <c r="A30" s="1548" t="s">
        <v>1</v>
      </c>
      <c r="B30" s="30">
        <v>1</v>
      </c>
      <c r="C30" s="1587"/>
      <c r="D30" s="1588"/>
      <c r="E30" s="1589"/>
      <c r="F30" s="1587" t="s">
        <v>886</v>
      </c>
      <c r="G30" s="1588"/>
      <c r="H30" s="1588"/>
      <c r="I30" s="1589"/>
      <c r="J30" s="1638" t="s">
        <v>930</v>
      </c>
      <c r="K30" s="1672"/>
      <c r="L30" s="1639"/>
      <c r="M30" s="12" t="s">
        <v>1013</v>
      </c>
      <c r="N30" s="492"/>
      <c r="O30" s="23">
        <v>1</v>
      </c>
      <c r="P30" s="1563" t="s">
        <v>1</v>
      </c>
      <c r="Q30" t="str">
        <f t="shared" si="1"/>
        <v>0</v>
      </c>
      <c r="R30">
        <f t="shared" si="2"/>
        <v>28</v>
      </c>
      <c r="S30">
        <f>IF(J30=0,"0",20)-10</f>
        <v>10</v>
      </c>
      <c r="T30" t="str">
        <f t="shared" si="4"/>
        <v>0</v>
      </c>
      <c r="U30" s="532">
        <f t="shared" si="0"/>
        <v>38</v>
      </c>
    </row>
    <row r="31" spans="1:21" ht="57.6" x14ac:dyDescent="0.3">
      <c r="A31" s="1549"/>
      <c r="B31" s="28">
        <v>2</v>
      </c>
      <c r="C31" s="84" t="s">
        <v>934</v>
      </c>
      <c r="D31" s="7" t="s">
        <v>1014</v>
      </c>
      <c r="E31" s="8" t="s">
        <v>1015</v>
      </c>
      <c r="F31" s="9" t="s">
        <v>591</v>
      </c>
      <c r="G31" s="10" t="s">
        <v>948</v>
      </c>
      <c r="H31" s="1577" t="s">
        <v>934</v>
      </c>
      <c r="I31" s="1578"/>
      <c r="J31" s="1575" t="s">
        <v>943</v>
      </c>
      <c r="K31" s="1576"/>
      <c r="L31" s="79" t="s">
        <v>1015</v>
      </c>
      <c r="M31" s="8" t="s">
        <v>943</v>
      </c>
      <c r="N31" s="489"/>
      <c r="O31" s="24">
        <v>2</v>
      </c>
      <c r="P31" s="1564"/>
      <c r="Q31">
        <f t="shared" si="1"/>
        <v>30</v>
      </c>
      <c r="R31">
        <f t="shared" si="2"/>
        <v>28</v>
      </c>
      <c r="S31">
        <f t="shared" si="3"/>
        <v>20</v>
      </c>
      <c r="T31" t="str">
        <f t="shared" si="4"/>
        <v>0</v>
      </c>
      <c r="U31" s="532">
        <f t="shared" si="0"/>
        <v>78</v>
      </c>
    </row>
    <row r="32" spans="1:21" ht="43.2" x14ac:dyDescent="0.3">
      <c r="A32" s="1549"/>
      <c r="B32" s="28">
        <v>3</v>
      </c>
      <c r="C32" s="1587" t="s">
        <v>84</v>
      </c>
      <c r="D32" s="1588"/>
      <c r="E32" s="1589"/>
      <c r="F32" s="1587" t="s">
        <v>995</v>
      </c>
      <c r="G32" s="1588"/>
      <c r="H32" s="1588"/>
      <c r="I32" s="1589"/>
      <c r="J32" s="1587" t="s">
        <v>1016</v>
      </c>
      <c r="K32" s="1588"/>
      <c r="L32" s="1588"/>
      <c r="M32" s="1589"/>
      <c r="N32" s="489" t="s">
        <v>1017</v>
      </c>
      <c r="O32" s="24">
        <v>3</v>
      </c>
      <c r="P32" s="1564"/>
      <c r="Q32">
        <f t="shared" si="1"/>
        <v>30</v>
      </c>
      <c r="R32">
        <f t="shared" si="2"/>
        <v>28</v>
      </c>
      <c r="S32">
        <f t="shared" si="3"/>
        <v>20</v>
      </c>
      <c r="T32">
        <f t="shared" si="4"/>
        <v>20</v>
      </c>
      <c r="U32" s="532">
        <f t="shared" si="0"/>
        <v>98</v>
      </c>
    </row>
    <row r="33" spans="1:21" ht="57.6" x14ac:dyDescent="0.3">
      <c r="A33" s="1549"/>
      <c r="B33" s="28">
        <v>4</v>
      </c>
      <c r="C33" s="1622" t="s">
        <v>1138</v>
      </c>
      <c r="D33" s="1623"/>
      <c r="E33" s="1624"/>
      <c r="F33" s="1579" t="s">
        <v>985</v>
      </c>
      <c r="G33" s="1580"/>
      <c r="H33" s="83" t="s">
        <v>591</v>
      </c>
      <c r="I33" s="11"/>
      <c r="J33" s="1575" t="s">
        <v>591</v>
      </c>
      <c r="K33" s="1576"/>
      <c r="L33" s="496" t="s">
        <v>1139</v>
      </c>
      <c r="M33" s="8" t="s">
        <v>1140</v>
      </c>
      <c r="N33" s="489" t="s">
        <v>1132</v>
      </c>
      <c r="O33" s="24">
        <v>4</v>
      </c>
      <c r="P33" s="1564"/>
      <c r="Q33">
        <f t="shared" si="1"/>
        <v>30</v>
      </c>
      <c r="R33">
        <f t="shared" si="2"/>
        <v>28</v>
      </c>
      <c r="S33">
        <f t="shared" si="3"/>
        <v>20</v>
      </c>
      <c r="T33">
        <f t="shared" si="4"/>
        <v>20</v>
      </c>
      <c r="U33" s="532">
        <f t="shared" si="0"/>
        <v>98</v>
      </c>
    </row>
    <row r="34" spans="1:21" ht="72" customHeight="1" x14ac:dyDescent="0.3">
      <c r="A34" s="1549"/>
      <c r="B34" s="28">
        <v>5</v>
      </c>
      <c r="C34" s="1622" t="s">
        <v>1138</v>
      </c>
      <c r="D34" s="1623"/>
      <c r="E34" s="1624"/>
      <c r="F34" s="1579" t="s">
        <v>985</v>
      </c>
      <c r="G34" s="1580"/>
      <c r="H34" s="83" t="s">
        <v>591</v>
      </c>
      <c r="I34" s="11"/>
      <c r="J34" s="1575" t="s">
        <v>591</v>
      </c>
      <c r="K34" s="1576"/>
      <c r="L34" s="496" t="s">
        <v>1139</v>
      </c>
      <c r="M34" s="8"/>
      <c r="N34" s="489" t="s">
        <v>84</v>
      </c>
      <c r="O34" s="24">
        <v>5</v>
      </c>
      <c r="P34" s="1564"/>
      <c r="Q34">
        <f t="shared" si="1"/>
        <v>30</v>
      </c>
      <c r="R34">
        <f t="shared" si="2"/>
        <v>28</v>
      </c>
      <c r="S34">
        <f t="shared" si="3"/>
        <v>20</v>
      </c>
      <c r="T34">
        <f t="shared" si="4"/>
        <v>20</v>
      </c>
      <c r="U34" s="532">
        <f t="shared" si="0"/>
        <v>98</v>
      </c>
    </row>
    <row r="35" spans="1:21" ht="57.6" x14ac:dyDescent="0.3">
      <c r="A35" s="1549"/>
      <c r="B35" s="28">
        <v>6</v>
      </c>
      <c r="C35" s="1587" t="s">
        <v>1133</v>
      </c>
      <c r="D35" s="1588"/>
      <c r="E35" s="1589"/>
      <c r="F35" s="1587" t="s">
        <v>1022</v>
      </c>
      <c r="G35" s="1588"/>
      <c r="H35" s="1588"/>
      <c r="I35" s="1589"/>
      <c r="J35" s="1575" t="s">
        <v>1020</v>
      </c>
      <c r="K35" s="1576"/>
      <c r="L35" s="79"/>
      <c r="M35" s="8" t="s">
        <v>1019</v>
      </c>
      <c r="N35" s="489" t="s">
        <v>1020</v>
      </c>
      <c r="O35" s="24">
        <v>6</v>
      </c>
      <c r="P35" s="1564"/>
      <c r="Q35">
        <f t="shared" si="1"/>
        <v>30</v>
      </c>
      <c r="R35">
        <f t="shared" si="2"/>
        <v>28</v>
      </c>
      <c r="S35">
        <f t="shared" si="3"/>
        <v>20</v>
      </c>
      <c r="T35">
        <f t="shared" si="4"/>
        <v>20</v>
      </c>
      <c r="U35" s="532">
        <f t="shared" si="0"/>
        <v>98</v>
      </c>
    </row>
    <row r="36" spans="1:21" ht="43.2" x14ac:dyDescent="0.3">
      <c r="A36" s="1549"/>
      <c r="B36" s="28">
        <v>7</v>
      </c>
      <c r="C36" s="84"/>
      <c r="D36" s="7" t="s">
        <v>1091</v>
      </c>
      <c r="E36" s="8"/>
      <c r="F36" s="1587" t="s">
        <v>1023</v>
      </c>
      <c r="G36" s="1588"/>
      <c r="H36" s="1588"/>
      <c r="I36" s="1589"/>
      <c r="J36" s="1587" t="s">
        <v>84</v>
      </c>
      <c r="K36" s="1588"/>
      <c r="L36" s="1588"/>
      <c r="M36" s="1589"/>
      <c r="N36" s="753" t="s">
        <v>1021</v>
      </c>
      <c r="O36" s="24">
        <v>7</v>
      </c>
      <c r="P36" s="1564"/>
      <c r="Q36">
        <f>IF(C36=0,"0",30)-11</f>
        <v>-11</v>
      </c>
      <c r="R36">
        <f t="shared" si="2"/>
        <v>28</v>
      </c>
      <c r="S36">
        <f t="shared" si="3"/>
        <v>20</v>
      </c>
      <c r="T36">
        <f t="shared" si="4"/>
        <v>20</v>
      </c>
      <c r="U36" s="532">
        <f t="shared" si="0"/>
        <v>57</v>
      </c>
    </row>
    <row r="37" spans="1:21" ht="59.4" customHeight="1" x14ac:dyDescent="0.3">
      <c r="A37" s="1549"/>
      <c r="B37" s="28">
        <v>8</v>
      </c>
      <c r="C37" s="84"/>
      <c r="D37" s="7" t="s">
        <v>916</v>
      </c>
      <c r="E37" s="8"/>
      <c r="F37" s="1587" t="s">
        <v>1057</v>
      </c>
      <c r="G37" s="1588"/>
      <c r="H37" s="1588"/>
      <c r="I37" s="1589"/>
      <c r="J37" s="1575"/>
      <c r="K37" s="1576"/>
      <c r="L37" s="79" t="s">
        <v>916</v>
      </c>
      <c r="M37" s="8"/>
      <c r="N37" s="1005" t="s">
        <v>1303</v>
      </c>
      <c r="O37" s="24">
        <v>8</v>
      </c>
      <c r="P37" s="1564"/>
      <c r="Q37" t="str">
        <f t="shared" si="1"/>
        <v>0</v>
      </c>
      <c r="R37">
        <f t="shared" si="2"/>
        <v>28</v>
      </c>
      <c r="S37" t="str">
        <f t="shared" si="3"/>
        <v>0</v>
      </c>
      <c r="T37">
        <v>0</v>
      </c>
      <c r="U37" s="532">
        <f t="shared" si="0"/>
        <v>28</v>
      </c>
    </row>
    <row r="38" spans="1:21" ht="49.8" customHeight="1" x14ac:dyDescent="0.3">
      <c r="A38" s="1549"/>
      <c r="B38" s="28">
        <v>9</v>
      </c>
      <c r="C38" s="1603" t="s">
        <v>1301</v>
      </c>
      <c r="D38" s="1603"/>
      <c r="E38" s="1603"/>
      <c r="F38" s="1590"/>
      <c r="G38" s="1591"/>
      <c r="H38" s="1591"/>
      <c r="I38" s="1592"/>
      <c r="J38" s="1590"/>
      <c r="K38" s="1591"/>
      <c r="L38" s="1591"/>
      <c r="M38" s="1592"/>
      <c r="N38" s="493" t="s">
        <v>1117</v>
      </c>
      <c r="O38" s="24">
        <v>9</v>
      </c>
      <c r="P38" s="1564"/>
      <c r="Q38">
        <v>0</v>
      </c>
      <c r="R38">
        <v>0</v>
      </c>
      <c r="S38">
        <v>0</v>
      </c>
      <c r="T38">
        <v>0</v>
      </c>
      <c r="U38" s="532">
        <f t="shared" si="0"/>
        <v>0</v>
      </c>
    </row>
    <row r="39" spans="1:21" ht="109.2" customHeight="1" x14ac:dyDescent="0.3">
      <c r="A39" s="1549"/>
      <c r="B39" s="54">
        <v>10</v>
      </c>
      <c r="C39" s="510"/>
      <c r="D39" s="511"/>
      <c r="E39" s="512"/>
      <c r="F39" s="1018" t="s">
        <v>1302</v>
      </c>
      <c r="G39" s="1663" t="s">
        <v>1286</v>
      </c>
      <c r="H39" s="1663"/>
      <c r="I39" s="1019"/>
      <c r="J39" s="1664" t="s">
        <v>1302</v>
      </c>
      <c r="K39" s="1665"/>
      <c r="L39" s="1008"/>
      <c r="M39" s="1009"/>
      <c r="N39" s="493" t="s">
        <v>1117</v>
      </c>
      <c r="O39" s="520">
        <v>10</v>
      </c>
      <c r="P39" s="1564"/>
      <c r="Q39" t="str">
        <f t="shared" si="1"/>
        <v>0</v>
      </c>
      <c r="R39">
        <v>0</v>
      </c>
      <c r="S39">
        <v>0</v>
      </c>
      <c r="T39">
        <f t="shared" si="4"/>
        <v>20</v>
      </c>
      <c r="U39" s="532">
        <f t="shared" si="0"/>
        <v>20</v>
      </c>
    </row>
    <row r="40" spans="1:21" ht="54" customHeight="1" x14ac:dyDescent="0.3">
      <c r="A40" s="1549"/>
      <c r="B40" s="54">
        <v>11</v>
      </c>
      <c r="C40" s="1603" t="s">
        <v>1288</v>
      </c>
      <c r="D40" s="1603"/>
      <c r="E40" s="1603"/>
      <c r="F40" s="506"/>
      <c r="G40" s="507"/>
      <c r="H40" s="507"/>
      <c r="I40" s="508"/>
      <c r="J40" s="1603" t="s">
        <v>1299</v>
      </c>
      <c r="K40" s="1603"/>
      <c r="L40" s="1603"/>
      <c r="M40" s="1603"/>
      <c r="N40" s="493"/>
      <c r="O40" s="520">
        <v>11</v>
      </c>
      <c r="P40" s="1564"/>
      <c r="Q40">
        <f t="shared" si="1"/>
        <v>30</v>
      </c>
      <c r="R40" t="str">
        <f t="shared" si="2"/>
        <v>0</v>
      </c>
      <c r="S40">
        <f t="shared" si="3"/>
        <v>20</v>
      </c>
      <c r="T40" t="str">
        <f t="shared" si="4"/>
        <v>0</v>
      </c>
      <c r="U40" s="532">
        <f t="shared" si="0"/>
        <v>50</v>
      </c>
    </row>
    <row r="41" spans="1:21" ht="21" x14ac:dyDescent="0.3">
      <c r="A41" s="1549"/>
      <c r="B41" s="54">
        <v>12</v>
      </c>
      <c r="C41" s="510"/>
      <c r="D41" s="511"/>
      <c r="E41" s="512"/>
      <c r="F41" s="510"/>
      <c r="G41" s="511"/>
      <c r="H41" s="511"/>
      <c r="I41" s="512"/>
      <c r="J41" s="510"/>
      <c r="K41" s="511"/>
      <c r="L41" s="511"/>
      <c r="M41" s="512"/>
      <c r="N41" s="490"/>
      <c r="O41" s="520">
        <v>12</v>
      </c>
      <c r="P41" s="1564"/>
      <c r="Q41" t="str">
        <f t="shared" si="1"/>
        <v>0</v>
      </c>
      <c r="R41" t="str">
        <f t="shared" si="2"/>
        <v>0</v>
      </c>
      <c r="S41" t="str">
        <f t="shared" si="3"/>
        <v>0</v>
      </c>
      <c r="T41" t="str">
        <f t="shared" si="4"/>
        <v>0</v>
      </c>
      <c r="U41" s="532">
        <f t="shared" si="0"/>
        <v>0</v>
      </c>
    </row>
    <row r="42" spans="1:21" ht="45.6" customHeight="1" thickBot="1" x14ac:dyDescent="0.35">
      <c r="A42" s="1550"/>
      <c r="B42" s="29">
        <v>13</v>
      </c>
      <c r="C42" s="1590"/>
      <c r="D42" s="1591"/>
      <c r="E42" s="1592"/>
      <c r="F42" s="1581"/>
      <c r="G42" s="1582"/>
      <c r="H42" s="1582"/>
      <c r="I42" s="1583"/>
      <c r="J42" s="1581"/>
      <c r="K42" s="1582"/>
      <c r="L42" s="1582"/>
      <c r="M42" s="1583"/>
      <c r="N42" s="494"/>
      <c r="O42" s="56">
        <v>13</v>
      </c>
      <c r="P42" s="1565"/>
      <c r="Q42">
        <v>0</v>
      </c>
      <c r="R42" t="str">
        <f t="shared" si="2"/>
        <v>0</v>
      </c>
      <c r="S42" t="str">
        <f t="shared" si="3"/>
        <v>0</v>
      </c>
      <c r="T42" t="str">
        <f t="shared" si="4"/>
        <v>0</v>
      </c>
      <c r="U42" s="532">
        <f t="shared" si="0"/>
        <v>0</v>
      </c>
    </row>
    <row r="43" spans="1:21" ht="43.8" thickTop="1" x14ac:dyDescent="0.3">
      <c r="A43" s="1548" t="s">
        <v>2</v>
      </c>
      <c r="B43" s="30">
        <v>1</v>
      </c>
      <c r="C43" s="1658" t="s">
        <v>1039</v>
      </c>
      <c r="D43" s="1615"/>
      <c r="E43" s="1616"/>
      <c r="F43" s="1635" t="s">
        <v>592</v>
      </c>
      <c r="G43" s="1636"/>
      <c r="H43" s="1636"/>
      <c r="I43" s="1637"/>
      <c r="J43" s="1635" t="s">
        <v>593</v>
      </c>
      <c r="K43" s="1636"/>
      <c r="L43" s="1636"/>
      <c r="M43" s="1637"/>
      <c r="N43" s="488" t="s">
        <v>594</v>
      </c>
      <c r="O43" s="23">
        <v>1</v>
      </c>
      <c r="P43" s="1563" t="s">
        <v>2</v>
      </c>
      <c r="Q43">
        <f t="shared" si="1"/>
        <v>30</v>
      </c>
      <c r="R43">
        <v>18</v>
      </c>
      <c r="S43">
        <f t="shared" si="3"/>
        <v>20</v>
      </c>
      <c r="T43">
        <f t="shared" si="4"/>
        <v>20</v>
      </c>
      <c r="U43" s="532">
        <f t="shared" si="0"/>
        <v>88</v>
      </c>
    </row>
    <row r="44" spans="1:21" ht="43.2" x14ac:dyDescent="0.3">
      <c r="A44" s="1549"/>
      <c r="B44" s="28">
        <v>2</v>
      </c>
      <c r="C44" s="84" t="s">
        <v>1040</v>
      </c>
      <c r="D44" s="1601" t="s">
        <v>939</v>
      </c>
      <c r="E44" s="1602"/>
      <c r="F44" s="9" t="s">
        <v>591</v>
      </c>
      <c r="G44" s="10"/>
      <c r="H44" s="83" t="s">
        <v>948</v>
      </c>
      <c r="I44" s="11" t="s">
        <v>1040</v>
      </c>
      <c r="J44" s="548" t="s">
        <v>948</v>
      </c>
      <c r="K44" s="7" t="s">
        <v>886</v>
      </c>
      <c r="L44" s="79" t="s">
        <v>939</v>
      </c>
      <c r="M44" s="8" t="s">
        <v>930</v>
      </c>
      <c r="N44" s="489" t="s">
        <v>886</v>
      </c>
      <c r="O44" s="24">
        <v>2</v>
      </c>
      <c r="P44" s="1564"/>
      <c r="Q44">
        <f t="shared" si="1"/>
        <v>30</v>
      </c>
      <c r="R44">
        <f t="shared" si="2"/>
        <v>28</v>
      </c>
      <c r="S44">
        <f t="shared" si="3"/>
        <v>20</v>
      </c>
      <c r="T44">
        <f t="shared" si="4"/>
        <v>20</v>
      </c>
      <c r="U44" s="532">
        <f t="shared" si="0"/>
        <v>98</v>
      </c>
    </row>
    <row r="45" spans="1:21" ht="43.2" x14ac:dyDescent="0.3">
      <c r="A45" s="1549"/>
      <c r="B45" s="28">
        <v>3</v>
      </c>
      <c r="C45" s="84" t="s">
        <v>940</v>
      </c>
      <c r="D45" s="7" t="s">
        <v>1024</v>
      </c>
      <c r="E45" s="8" t="s">
        <v>940</v>
      </c>
      <c r="F45" s="1587" t="s">
        <v>590</v>
      </c>
      <c r="G45" s="1588"/>
      <c r="H45" s="1588"/>
      <c r="I45" s="1589"/>
      <c r="J45" s="1575" t="s">
        <v>1134</v>
      </c>
      <c r="K45" s="1576"/>
      <c r="L45" s="79"/>
      <c r="M45" s="8" t="s">
        <v>1134</v>
      </c>
      <c r="N45" s="489" t="s">
        <v>1021</v>
      </c>
      <c r="O45" s="24">
        <v>3</v>
      </c>
      <c r="P45" s="1564"/>
      <c r="Q45">
        <f t="shared" si="1"/>
        <v>30</v>
      </c>
      <c r="R45">
        <f t="shared" si="2"/>
        <v>28</v>
      </c>
      <c r="S45">
        <f t="shared" si="3"/>
        <v>20</v>
      </c>
      <c r="T45">
        <f t="shared" si="4"/>
        <v>20</v>
      </c>
      <c r="U45" s="532">
        <f t="shared" si="0"/>
        <v>98</v>
      </c>
    </row>
    <row r="46" spans="1:21" ht="57.6" x14ac:dyDescent="0.3">
      <c r="A46" s="1549"/>
      <c r="B46" s="28">
        <v>4</v>
      </c>
      <c r="C46" s="84" t="s">
        <v>980</v>
      </c>
      <c r="D46" s="7" t="s">
        <v>1024</v>
      </c>
      <c r="E46" s="8" t="s">
        <v>1097</v>
      </c>
      <c r="F46" s="1579" t="s">
        <v>985</v>
      </c>
      <c r="G46" s="1580"/>
      <c r="H46" s="1577" t="s">
        <v>980</v>
      </c>
      <c r="I46" s="1578"/>
      <c r="J46" s="548" t="s">
        <v>886</v>
      </c>
      <c r="K46" s="549"/>
      <c r="L46" s="79" t="s">
        <v>378</v>
      </c>
      <c r="M46" s="8" t="s">
        <v>886</v>
      </c>
      <c r="N46" s="489" t="s">
        <v>1043</v>
      </c>
      <c r="O46" s="24">
        <v>4</v>
      </c>
      <c r="P46" s="1564"/>
      <c r="Q46">
        <f t="shared" si="1"/>
        <v>30</v>
      </c>
      <c r="R46">
        <f t="shared" si="2"/>
        <v>28</v>
      </c>
      <c r="S46">
        <f t="shared" si="3"/>
        <v>20</v>
      </c>
      <c r="T46">
        <f t="shared" si="4"/>
        <v>20</v>
      </c>
      <c r="U46" s="532">
        <f t="shared" si="0"/>
        <v>98</v>
      </c>
    </row>
    <row r="47" spans="1:21" ht="43.2" x14ac:dyDescent="0.3">
      <c r="A47" s="1549"/>
      <c r="B47" s="28">
        <v>5</v>
      </c>
      <c r="C47" s="1596" t="s">
        <v>1045</v>
      </c>
      <c r="D47" s="1597"/>
      <c r="E47" s="1598"/>
      <c r="F47" s="1587" t="s">
        <v>1046</v>
      </c>
      <c r="G47" s="1588"/>
      <c r="H47" s="1588"/>
      <c r="I47" s="1589"/>
      <c r="J47" s="1587" t="s">
        <v>1044</v>
      </c>
      <c r="K47" s="1588"/>
      <c r="L47" s="1588"/>
      <c r="M47" s="1589"/>
      <c r="N47" s="489" t="s">
        <v>1047</v>
      </c>
      <c r="O47" s="24">
        <v>5</v>
      </c>
      <c r="P47" s="1564"/>
      <c r="Q47">
        <f t="shared" si="1"/>
        <v>30</v>
      </c>
      <c r="R47">
        <f t="shared" si="2"/>
        <v>28</v>
      </c>
      <c r="S47">
        <f t="shared" si="3"/>
        <v>20</v>
      </c>
      <c r="T47">
        <f t="shared" si="4"/>
        <v>20</v>
      </c>
      <c r="U47" s="532">
        <f t="shared" si="0"/>
        <v>98</v>
      </c>
    </row>
    <row r="48" spans="1:21" ht="57.6" x14ac:dyDescent="0.3">
      <c r="A48" s="1549"/>
      <c r="B48" s="28">
        <v>6</v>
      </c>
      <c r="C48" s="1596" t="s">
        <v>1048</v>
      </c>
      <c r="D48" s="1597"/>
      <c r="E48" s="1598"/>
      <c r="F48" s="1587" t="s">
        <v>990</v>
      </c>
      <c r="G48" s="1588"/>
      <c r="H48" s="1588"/>
      <c r="I48" s="1589"/>
      <c r="J48" s="1575" t="s">
        <v>943</v>
      </c>
      <c r="K48" s="1576"/>
      <c r="L48" s="79" t="s">
        <v>1049</v>
      </c>
      <c r="M48" s="8" t="s">
        <v>943</v>
      </c>
      <c r="N48" s="489" t="s">
        <v>917</v>
      </c>
      <c r="O48" s="24">
        <v>6</v>
      </c>
      <c r="P48" s="1564"/>
      <c r="Q48">
        <f t="shared" si="1"/>
        <v>30</v>
      </c>
      <c r="R48">
        <f t="shared" si="2"/>
        <v>28</v>
      </c>
      <c r="S48">
        <v>18</v>
      </c>
      <c r="T48">
        <f t="shared" si="4"/>
        <v>20</v>
      </c>
      <c r="U48" s="532">
        <f t="shared" si="0"/>
        <v>96</v>
      </c>
    </row>
    <row r="49" spans="1:21" ht="42" customHeight="1" x14ac:dyDescent="0.3">
      <c r="A49" s="1549"/>
      <c r="B49" s="28">
        <v>7</v>
      </c>
      <c r="C49" s="1596" t="s">
        <v>1053</v>
      </c>
      <c r="D49" s="1597"/>
      <c r="E49" s="1598"/>
      <c r="F49" s="9"/>
      <c r="G49" s="10" t="s">
        <v>1181</v>
      </c>
      <c r="H49" s="83" t="s">
        <v>591</v>
      </c>
      <c r="I49" s="11" t="s">
        <v>1181</v>
      </c>
      <c r="J49" s="1575" t="s">
        <v>591</v>
      </c>
      <c r="K49" s="1576"/>
      <c r="L49" s="1609" t="s">
        <v>1052</v>
      </c>
      <c r="M49" s="1610"/>
      <c r="N49" s="489" t="s">
        <v>1050</v>
      </c>
      <c r="O49" s="24">
        <v>7</v>
      </c>
      <c r="P49" s="1564"/>
      <c r="Q49">
        <f t="shared" si="1"/>
        <v>30</v>
      </c>
      <c r="R49" t="str">
        <f t="shared" si="2"/>
        <v>0</v>
      </c>
      <c r="S49">
        <f t="shared" si="3"/>
        <v>20</v>
      </c>
      <c r="T49">
        <f t="shared" si="4"/>
        <v>20</v>
      </c>
      <c r="U49" s="532">
        <f t="shared" si="0"/>
        <v>70</v>
      </c>
    </row>
    <row r="50" spans="1:21" ht="72.599999999999994" customHeight="1" x14ac:dyDescent="0.3">
      <c r="A50" s="1549"/>
      <c r="B50" s="28">
        <v>8</v>
      </c>
      <c r="C50" s="84"/>
      <c r="D50" s="7" t="s">
        <v>1056</v>
      </c>
      <c r="E50" s="8"/>
      <c r="F50" s="1622" t="s">
        <v>84</v>
      </c>
      <c r="G50" s="1623"/>
      <c r="H50" s="1623"/>
      <c r="I50" s="1624"/>
      <c r="J50" s="1587" t="s">
        <v>1054</v>
      </c>
      <c r="K50" s="1588"/>
      <c r="L50" s="1588"/>
      <c r="M50" s="1589"/>
      <c r="N50" s="1005" t="s">
        <v>1308</v>
      </c>
      <c r="O50" s="24">
        <v>8</v>
      </c>
      <c r="P50" s="1564"/>
      <c r="Q50">
        <v>0</v>
      </c>
      <c r="R50">
        <f t="shared" si="2"/>
        <v>28</v>
      </c>
      <c r="S50">
        <f t="shared" si="3"/>
        <v>20</v>
      </c>
      <c r="T50">
        <f t="shared" si="4"/>
        <v>20</v>
      </c>
      <c r="U50" s="532">
        <f t="shared" si="0"/>
        <v>68</v>
      </c>
    </row>
    <row r="51" spans="1:21" ht="100.8" x14ac:dyDescent="0.3">
      <c r="A51" s="1549"/>
      <c r="B51" s="28">
        <v>9</v>
      </c>
      <c r="C51" s="1021"/>
      <c r="D51" s="1663" t="s">
        <v>1304</v>
      </c>
      <c r="E51" s="1666"/>
      <c r="F51" s="9"/>
      <c r="G51" s="10" t="s">
        <v>948</v>
      </c>
      <c r="H51" s="83"/>
      <c r="I51" s="11" t="s">
        <v>1137</v>
      </c>
      <c r="J51" s="1575"/>
      <c r="K51" s="1576"/>
      <c r="L51" s="1020" t="s">
        <v>1304</v>
      </c>
      <c r="M51" s="8" t="s">
        <v>1137</v>
      </c>
      <c r="N51" s="1005" t="s">
        <v>1309</v>
      </c>
      <c r="O51" s="24">
        <v>9</v>
      </c>
      <c r="P51" s="1564"/>
      <c r="Q51">
        <v>0</v>
      </c>
      <c r="R51">
        <v>11</v>
      </c>
      <c r="S51" t="str">
        <f t="shared" si="3"/>
        <v>0</v>
      </c>
      <c r="T51">
        <v>20</v>
      </c>
      <c r="U51" s="532">
        <f t="shared" si="0"/>
        <v>31</v>
      </c>
    </row>
    <row r="52" spans="1:21" ht="86.4" customHeight="1" x14ac:dyDescent="0.3">
      <c r="A52" s="1549"/>
      <c r="B52" s="54">
        <v>10</v>
      </c>
      <c r="C52" s="1667" t="s">
        <v>1305</v>
      </c>
      <c r="D52" s="1668"/>
      <c r="E52" s="1669"/>
      <c r="F52" s="1590"/>
      <c r="G52" s="1591"/>
      <c r="H52" s="1591"/>
      <c r="I52" s="1592"/>
      <c r="J52" s="1670" t="s">
        <v>1307</v>
      </c>
      <c r="K52" s="1670"/>
      <c r="L52" s="1670"/>
      <c r="M52" s="1670"/>
      <c r="N52" s="493"/>
      <c r="O52" s="520">
        <v>10</v>
      </c>
      <c r="P52" s="1564"/>
      <c r="Q52">
        <v>0</v>
      </c>
      <c r="R52">
        <v>0</v>
      </c>
      <c r="S52">
        <v>0</v>
      </c>
      <c r="T52">
        <v>0</v>
      </c>
      <c r="U52" s="532">
        <f t="shared" si="0"/>
        <v>0</v>
      </c>
    </row>
    <row r="53" spans="1:21" ht="47.4" customHeight="1" x14ac:dyDescent="0.3">
      <c r="A53" s="1549"/>
      <c r="B53" s="54">
        <v>11</v>
      </c>
      <c r="C53" s="1604" t="s">
        <v>1306</v>
      </c>
      <c r="D53" s="1605"/>
      <c r="E53" s="1606"/>
      <c r="F53" s="1590"/>
      <c r="G53" s="1591"/>
      <c r="H53" s="1591"/>
      <c r="I53" s="1592"/>
      <c r="J53" s="1590"/>
      <c r="K53" s="1591"/>
      <c r="L53" s="1591"/>
      <c r="M53" s="1592"/>
      <c r="N53" s="489"/>
      <c r="O53" s="520">
        <v>11</v>
      </c>
      <c r="P53" s="1564"/>
      <c r="Q53">
        <v>0</v>
      </c>
      <c r="R53">
        <v>0</v>
      </c>
      <c r="S53">
        <v>0</v>
      </c>
      <c r="T53" t="str">
        <f t="shared" si="4"/>
        <v>0</v>
      </c>
      <c r="U53" s="532">
        <f t="shared" si="0"/>
        <v>0</v>
      </c>
    </row>
    <row r="54" spans="1:21" ht="33" customHeight="1" x14ac:dyDescent="0.3">
      <c r="A54" s="1549"/>
      <c r="B54" s="54">
        <v>12</v>
      </c>
      <c r="C54" s="1587"/>
      <c r="D54" s="1588"/>
      <c r="E54" s="1589"/>
      <c r="F54" s="510"/>
      <c r="G54" s="511"/>
      <c r="H54" s="511"/>
      <c r="I54" s="512"/>
      <c r="J54" s="1590"/>
      <c r="K54" s="1591"/>
      <c r="L54" s="1591"/>
      <c r="M54" s="1592"/>
      <c r="N54" s="519"/>
      <c r="O54" s="520">
        <v>12</v>
      </c>
      <c r="P54" s="1564"/>
      <c r="Q54" t="str">
        <f t="shared" si="1"/>
        <v>0</v>
      </c>
      <c r="R54" t="str">
        <f t="shared" si="2"/>
        <v>0</v>
      </c>
      <c r="S54">
        <v>0</v>
      </c>
      <c r="T54" t="str">
        <f t="shared" si="4"/>
        <v>0</v>
      </c>
      <c r="U54" s="532">
        <f t="shared" si="0"/>
        <v>0</v>
      </c>
    </row>
    <row r="55" spans="1:21" ht="21.6" thickBot="1" x14ac:dyDescent="0.35">
      <c r="A55" s="1550"/>
      <c r="B55" s="29">
        <v>13</v>
      </c>
      <c r="C55" s="1611"/>
      <c r="D55" s="1612"/>
      <c r="E55" s="1613"/>
      <c r="F55" s="1584"/>
      <c r="G55" s="1585"/>
      <c r="H55" s="1585"/>
      <c r="I55" s="1586"/>
      <c r="J55" s="1581"/>
      <c r="K55" s="1582"/>
      <c r="L55" s="1582"/>
      <c r="M55" s="1583"/>
      <c r="N55" s="491"/>
      <c r="O55" s="56">
        <v>13</v>
      </c>
      <c r="P55" s="1565"/>
      <c r="Q55" t="str">
        <f t="shared" si="1"/>
        <v>0</v>
      </c>
      <c r="R55" t="str">
        <f t="shared" si="2"/>
        <v>0</v>
      </c>
      <c r="S55">
        <v>0</v>
      </c>
      <c r="T55" t="str">
        <f t="shared" si="4"/>
        <v>0</v>
      </c>
      <c r="U55" s="532">
        <f t="shared" si="0"/>
        <v>0</v>
      </c>
    </row>
    <row r="56" spans="1:21" ht="43.8" thickTop="1" x14ac:dyDescent="0.3">
      <c r="A56" s="1548" t="s">
        <v>3</v>
      </c>
      <c r="B56" s="30">
        <v>1</v>
      </c>
      <c r="C56" s="1614" t="s">
        <v>898</v>
      </c>
      <c r="D56" s="1615"/>
      <c r="E56" s="1616"/>
      <c r="F56" s="1673" t="s">
        <v>918</v>
      </c>
      <c r="G56" s="1674"/>
      <c r="H56" s="83" t="s">
        <v>948</v>
      </c>
      <c r="I56" s="13" t="s">
        <v>918</v>
      </c>
      <c r="J56" s="704" t="s">
        <v>948</v>
      </c>
      <c r="K56" s="721"/>
      <c r="L56" s="1607"/>
      <c r="M56" s="1608"/>
      <c r="N56" s="756" t="s">
        <v>1017</v>
      </c>
      <c r="O56" s="26">
        <v>1</v>
      </c>
      <c r="P56" s="1563" t="s">
        <v>3</v>
      </c>
      <c r="Q56">
        <f t="shared" si="1"/>
        <v>30</v>
      </c>
      <c r="R56">
        <f t="shared" si="2"/>
        <v>28</v>
      </c>
      <c r="S56">
        <v>4</v>
      </c>
      <c r="T56">
        <f t="shared" si="4"/>
        <v>20</v>
      </c>
      <c r="U56" s="532">
        <f t="shared" si="0"/>
        <v>82</v>
      </c>
    </row>
    <row r="57" spans="1:21" ht="86.4" x14ac:dyDescent="0.3">
      <c r="A57" s="1549"/>
      <c r="B57" s="28">
        <v>2</v>
      </c>
      <c r="C57" s="84" t="s">
        <v>940</v>
      </c>
      <c r="D57" s="7"/>
      <c r="E57" s="8" t="s">
        <v>940</v>
      </c>
      <c r="F57" s="9" t="s">
        <v>591</v>
      </c>
      <c r="G57" s="10" t="s">
        <v>1071</v>
      </c>
      <c r="H57" s="83" t="s">
        <v>948</v>
      </c>
      <c r="I57" s="11" t="s">
        <v>1071</v>
      </c>
      <c r="J57" s="548" t="s">
        <v>948</v>
      </c>
      <c r="K57" s="722"/>
      <c r="L57" s="1609" t="s">
        <v>1072</v>
      </c>
      <c r="M57" s="1610"/>
      <c r="N57" s="490" t="s">
        <v>1073</v>
      </c>
      <c r="O57" s="24">
        <v>2</v>
      </c>
      <c r="P57" s="1564"/>
      <c r="Q57">
        <f>IF(C57=0,"0",30)-11</f>
        <v>19</v>
      </c>
      <c r="R57">
        <f t="shared" si="2"/>
        <v>28</v>
      </c>
      <c r="S57">
        <f>IF(J57=0,"0",20)-2</f>
        <v>18</v>
      </c>
      <c r="T57">
        <f t="shared" si="4"/>
        <v>20</v>
      </c>
      <c r="U57" s="532">
        <f t="shared" si="0"/>
        <v>85</v>
      </c>
    </row>
    <row r="58" spans="1:21" ht="43.2" x14ac:dyDescent="0.3">
      <c r="A58" s="1549"/>
      <c r="B58" s="28">
        <v>3</v>
      </c>
      <c r="C58" s="84" t="s">
        <v>1076</v>
      </c>
      <c r="D58" s="7" t="s">
        <v>1075</v>
      </c>
      <c r="E58" s="8" t="s">
        <v>1076</v>
      </c>
      <c r="F58" s="1587" t="s">
        <v>1074</v>
      </c>
      <c r="G58" s="1588"/>
      <c r="H58" s="1588"/>
      <c r="I58" s="1589"/>
      <c r="J58" s="1596" t="s">
        <v>977</v>
      </c>
      <c r="K58" s="1597"/>
      <c r="L58" s="1597"/>
      <c r="M58" s="1598"/>
      <c r="N58" s="489" t="s">
        <v>1077</v>
      </c>
      <c r="O58" s="24">
        <v>3</v>
      </c>
      <c r="P58" s="1564"/>
      <c r="Q58">
        <f t="shared" si="1"/>
        <v>30</v>
      </c>
      <c r="R58">
        <f t="shared" si="2"/>
        <v>28</v>
      </c>
      <c r="S58">
        <f t="shared" si="3"/>
        <v>20</v>
      </c>
      <c r="T58">
        <f t="shared" si="4"/>
        <v>20</v>
      </c>
      <c r="U58" s="532">
        <f t="shared" si="0"/>
        <v>98</v>
      </c>
    </row>
    <row r="59" spans="1:21" ht="57.6" x14ac:dyDescent="0.3">
      <c r="A59" s="1549"/>
      <c r="B59" s="28">
        <v>4</v>
      </c>
      <c r="C59" s="84" t="s">
        <v>1079</v>
      </c>
      <c r="D59" s="7" t="s">
        <v>1141</v>
      </c>
      <c r="E59" s="8" t="s">
        <v>1078</v>
      </c>
      <c r="F59" s="1579" t="s">
        <v>985</v>
      </c>
      <c r="G59" s="1580"/>
      <c r="H59" s="1577" t="s">
        <v>1079</v>
      </c>
      <c r="I59" s="1578"/>
      <c r="J59" s="548"/>
      <c r="K59" s="7" t="s">
        <v>886</v>
      </c>
      <c r="L59" s="7" t="s">
        <v>1078</v>
      </c>
      <c r="M59" s="8" t="s">
        <v>950</v>
      </c>
      <c r="N59" s="489" t="s">
        <v>886</v>
      </c>
      <c r="O59" s="24">
        <v>4</v>
      </c>
      <c r="P59" s="1564"/>
      <c r="Q59">
        <f t="shared" si="1"/>
        <v>30</v>
      </c>
      <c r="R59">
        <f t="shared" si="2"/>
        <v>28</v>
      </c>
      <c r="S59">
        <v>20</v>
      </c>
      <c r="T59">
        <f t="shared" si="4"/>
        <v>20</v>
      </c>
      <c r="U59" s="532">
        <f t="shared" si="0"/>
        <v>98</v>
      </c>
    </row>
    <row r="60" spans="1:21" ht="58.2" customHeight="1" x14ac:dyDescent="0.3">
      <c r="A60" s="1549"/>
      <c r="B60" s="28">
        <v>5</v>
      </c>
      <c r="C60" s="84" t="s">
        <v>1065</v>
      </c>
      <c r="D60" s="7" t="s">
        <v>1081</v>
      </c>
      <c r="E60" s="8" t="s">
        <v>1078</v>
      </c>
      <c r="F60" s="1579" t="s">
        <v>914</v>
      </c>
      <c r="G60" s="1580"/>
      <c r="H60" s="83"/>
      <c r="I60" s="11" t="s">
        <v>1066</v>
      </c>
      <c r="J60" s="548"/>
      <c r="K60" s="7" t="s">
        <v>886</v>
      </c>
      <c r="L60" s="7" t="s">
        <v>1078</v>
      </c>
      <c r="M60" s="8" t="s">
        <v>1080</v>
      </c>
      <c r="N60" s="489" t="s">
        <v>886</v>
      </c>
      <c r="O60" s="24">
        <v>5</v>
      </c>
      <c r="P60" s="1564"/>
      <c r="Q60">
        <f t="shared" si="1"/>
        <v>30</v>
      </c>
      <c r="R60">
        <f>IF(F60=0,"0",28)-4</f>
        <v>24</v>
      </c>
      <c r="S60">
        <v>20</v>
      </c>
      <c r="T60">
        <f t="shared" si="4"/>
        <v>20</v>
      </c>
      <c r="U60" s="532">
        <f t="shared" si="0"/>
        <v>94</v>
      </c>
    </row>
    <row r="61" spans="1:21" ht="57.6" x14ac:dyDescent="0.3">
      <c r="A61" s="1549"/>
      <c r="B61" s="28">
        <v>6</v>
      </c>
      <c r="C61" s="84" t="s">
        <v>1082</v>
      </c>
      <c r="D61" s="1601" t="s">
        <v>1083</v>
      </c>
      <c r="E61" s="1602"/>
      <c r="F61" s="723"/>
      <c r="G61" s="10"/>
      <c r="H61" s="531"/>
      <c r="I61" s="11" t="s">
        <v>1082</v>
      </c>
      <c r="J61" s="1599" t="s">
        <v>1084</v>
      </c>
      <c r="K61" s="1600"/>
      <c r="L61" s="7" t="s">
        <v>1083</v>
      </c>
      <c r="M61" s="8" t="s">
        <v>929</v>
      </c>
      <c r="N61" s="489" t="s">
        <v>1084</v>
      </c>
      <c r="O61" s="24">
        <v>6</v>
      </c>
      <c r="P61" s="1564"/>
      <c r="Q61">
        <f t="shared" si="1"/>
        <v>30</v>
      </c>
      <c r="R61">
        <f>IF(F61=0,"0",28)+3</f>
        <v>3</v>
      </c>
      <c r="S61">
        <f t="shared" si="3"/>
        <v>20</v>
      </c>
      <c r="T61">
        <f t="shared" si="4"/>
        <v>20</v>
      </c>
      <c r="U61" s="532">
        <f t="shared" si="0"/>
        <v>73</v>
      </c>
    </row>
    <row r="62" spans="1:21" ht="57.6" x14ac:dyDescent="0.3">
      <c r="A62" s="1549"/>
      <c r="B62" s="28">
        <v>7</v>
      </c>
      <c r="C62" s="1596" t="s">
        <v>1086</v>
      </c>
      <c r="D62" s="1597"/>
      <c r="E62" s="1598"/>
      <c r="F62" s="1593" t="s">
        <v>1311</v>
      </c>
      <c r="G62" s="1593"/>
      <c r="H62" s="1593"/>
      <c r="I62" s="1593"/>
      <c r="J62" s="1599" t="s">
        <v>943</v>
      </c>
      <c r="K62" s="1600"/>
      <c r="L62" s="7" t="s">
        <v>1085</v>
      </c>
      <c r="M62" s="8" t="s">
        <v>943</v>
      </c>
      <c r="N62" s="489" t="s">
        <v>1095</v>
      </c>
      <c r="O62" s="24">
        <v>7</v>
      </c>
      <c r="P62" s="1564"/>
      <c r="Q62">
        <f t="shared" si="1"/>
        <v>30</v>
      </c>
      <c r="R62">
        <v>0</v>
      </c>
      <c r="S62">
        <f t="shared" si="3"/>
        <v>20</v>
      </c>
      <c r="T62">
        <f t="shared" si="4"/>
        <v>20</v>
      </c>
      <c r="U62" s="532">
        <f t="shared" si="0"/>
        <v>70</v>
      </c>
    </row>
    <row r="63" spans="1:21" ht="57.6" customHeight="1" x14ac:dyDescent="0.3">
      <c r="A63" s="1549"/>
      <c r="B63" s="28">
        <v>8</v>
      </c>
      <c r="C63" s="1596" t="s">
        <v>1176</v>
      </c>
      <c r="D63" s="1597"/>
      <c r="E63" s="1598"/>
      <c r="F63" s="1595"/>
      <c r="G63" s="1595"/>
      <c r="H63" s="1595"/>
      <c r="I63" s="1595"/>
      <c r="J63" s="1599"/>
      <c r="K63" s="1600"/>
      <c r="L63" s="7" t="s">
        <v>1087</v>
      </c>
      <c r="M63" s="8"/>
      <c r="N63" s="489" t="s">
        <v>1096</v>
      </c>
      <c r="O63" s="24">
        <v>8</v>
      </c>
      <c r="P63" s="1564"/>
      <c r="Q63">
        <f t="shared" si="1"/>
        <v>30</v>
      </c>
      <c r="R63">
        <v>0</v>
      </c>
      <c r="S63">
        <v>20</v>
      </c>
      <c r="T63">
        <f t="shared" si="4"/>
        <v>20</v>
      </c>
      <c r="U63" s="532">
        <f t="shared" si="0"/>
        <v>70</v>
      </c>
    </row>
    <row r="64" spans="1:21" ht="49.2" customHeight="1" x14ac:dyDescent="0.3">
      <c r="A64" s="1549"/>
      <c r="B64" s="28">
        <v>9</v>
      </c>
      <c r="C64" s="1596"/>
      <c r="D64" s="1597"/>
      <c r="E64" s="1598"/>
      <c r="F64" s="1603" t="s">
        <v>1310</v>
      </c>
      <c r="G64" s="1603"/>
      <c r="H64" s="1603"/>
      <c r="I64" s="1603"/>
      <c r="J64" s="1599" t="s">
        <v>1089</v>
      </c>
      <c r="K64" s="1600"/>
      <c r="L64" s="1600"/>
      <c r="M64" s="8"/>
      <c r="N64" s="489" t="s">
        <v>1088</v>
      </c>
      <c r="O64" s="24">
        <v>9</v>
      </c>
      <c r="P64" s="1564"/>
      <c r="Q64" t="str">
        <f t="shared" si="1"/>
        <v>0</v>
      </c>
      <c r="R64">
        <v>0</v>
      </c>
      <c r="S64">
        <f t="shared" si="3"/>
        <v>20</v>
      </c>
      <c r="T64">
        <f t="shared" si="4"/>
        <v>20</v>
      </c>
      <c r="U64" s="532">
        <f t="shared" si="0"/>
        <v>40</v>
      </c>
    </row>
    <row r="65" spans="1:21" ht="49.8" customHeight="1" x14ac:dyDescent="0.3">
      <c r="A65" s="1549"/>
      <c r="B65" s="54">
        <v>10</v>
      </c>
      <c r="C65" s="1617" t="s">
        <v>1310</v>
      </c>
      <c r="D65" s="1617"/>
      <c r="E65" s="1617"/>
      <c r="F65" s="1595"/>
      <c r="G65" s="1595"/>
      <c r="H65" s="1595"/>
      <c r="I65" s="1595"/>
      <c r="J65" s="1594" t="s">
        <v>1312</v>
      </c>
      <c r="K65" s="1594"/>
      <c r="L65" s="1594"/>
      <c r="M65" s="1594"/>
      <c r="N65" s="490"/>
      <c r="O65" s="55">
        <v>10</v>
      </c>
      <c r="P65" s="1564"/>
      <c r="Q65">
        <v>0</v>
      </c>
      <c r="R65">
        <v>0</v>
      </c>
      <c r="S65">
        <v>0</v>
      </c>
      <c r="T65">
        <v>0</v>
      </c>
      <c r="U65" s="532">
        <f t="shared" si="0"/>
        <v>0</v>
      </c>
    </row>
    <row r="66" spans="1:21" ht="21" x14ac:dyDescent="0.3">
      <c r="A66" s="1549"/>
      <c r="B66" s="54">
        <v>11</v>
      </c>
      <c r="C66" s="1596"/>
      <c r="D66" s="1597"/>
      <c r="E66" s="1598"/>
      <c r="F66" s="1587"/>
      <c r="G66" s="1588"/>
      <c r="H66" s="1588"/>
      <c r="I66" s="1589"/>
      <c r="J66" s="1659"/>
      <c r="K66" s="1660"/>
      <c r="L66" s="1660"/>
      <c r="M66" s="1661"/>
      <c r="N66" s="490"/>
      <c r="O66" s="55">
        <v>11</v>
      </c>
      <c r="P66" s="1564"/>
      <c r="Q66" t="str">
        <f t="shared" si="1"/>
        <v>0</v>
      </c>
      <c r="R66" t="str">
        <f t="shared" si="2"/>
        <v>0</v>
      </c>
      <c r="S66" t="str">
        <f t="shared" si="3"/>
        <v>0</v>
      </c>
      <c r="T66">
        <v>0</v>
      </c>
      <c r="U66" s="532">
        <f t="shared" si="0"/>
        <v>0</v>
      </c>
    </row>
    <row r="67" spans="1:21" ht="28.8" customHeight="1" x14ac:dyDescent="0.3">
      <c r="A67" s="1549"/>
      <c r="B67" s="54">
        <v>12</v>
      </c>
      <c r="C67" s="1596"/>
      <c r="D67" s="1597"/>
      <c r="E67" s="1598"/>
      <c r="F67" s="1587"/>
      <c r="G67" s="1588"/>
      <c r="H67" s="1588"/>
      <c r="I67" s="1589"/>
      <c r="J67" s="1590"/>
      <c r="K67" s="1591"/>
      <c r="L67" s="1591"/>
      <c r="M67" s="1592"/>
      <c r="N67" s="490"/>
      <c r="O67" s="55">
        <v>12</v>
      </c>
      <c r="P67" s="1564"/>
      <c r="Q67" t="str">
        <f t="shared" si="1"/>
        <v>0</v>
      </c>
      <c r="R67" t="str">
        <f t="shared" si="2"/>
        <v>0</v>
      </c>
      <c r="S67" t="str">
        <f t="shared" si="3"/>
        <v>0</v>
      </c>
      <c r="T67">
        <v>0</v>
      </c>
      <c r="U67" s="532">
        <f t="shared" si="0"/>
        <v>0</v>
      </c>
    </row>
    <row r="68" spans="1:21" ht="21.6" thickBot="1" x14ac:dyDescent="0.35">
      <c r="A68" s="1550"/>
      <c r="B68" s="29">
        <v>13</v>
      </c>
      <c r="C68" s="1611"/>
      <c r="D68" s="1612"/>
      <c r="E68" s="1613"/>
      <c r="F68" s="1584"/>
      <c r="G68" s="1585"/>
      <c r="H68" s="1585"/>
      <c r="I68" s="1586"/>
      <c r="J68" s="1643"/>
      <c r="K68" s="1644"/>
      <c r="L68" s="1644"/>
      <c r="M68" s="1645"/>
      <c r="N68" s="495"/>
      <c r="O68" s="25">
        <v>13</v>
      </c>
      <c r="P68" s="1565"/>
      <c r="Q68" t="str">
        <f t="shared" si="1"/>
        <v>0</v>
      </c>
      <c r="R68" t="str">
        <f t="shared" si="2"/>
        <v>0</v>
      </c>
      <c r="S68" t="str">
        <f t="shared" si="3"/>
        <v>0</v>
      </c>
      <c r="T68" t="str">
        <f t="shared" si="4"/>
        <v>0</v>
      </c>
      <c r="U68" s="532">
        <f t="shared" si="0"/>
        <v>0</v>
      </c>
    </row>
    <row r="69" spans="1:21" ht="15" thickTop="1" x14ac:dyDescent="0.3"/>
  </sheetData>
  <autoFilter ref="A2:P68" xr:uid="{7A21DE6E-3AB3-4404-9D7A-9143C21E3F1B}"/>
  <mergeCells count="171">
    <mergeCell ref="C6:E6"/>
    <mergeCell ref="D21:E21"/>
    <mergeCell ref="J24:M24"/>
    <mergeCell ref="J30:L30"/>
    <mergeCell ref="C18:E18"/>
    <mergeCell ref="J64:L64"/>
    <mergeCell ref="L57:M57"/>
    <mergeCell ref="F59:G59"/>
    <mergeCell ref="F60:G60"/>
    <mergeCell ref="H59:I59"/>
    <mergeCell ref="J9:K9"/>
    <mergeCell ref="C14:E14"/>
    <mergeCell ref="C9:D9"/>
    <mergeCell ref="J10:M10"/>
    <mergeCell ref="F56:G56"/>
    <mergeCell ref="F28:I28"/>
    <mergeCell ref="F22:I22"/>
    <mergeCell ref="C47:E47"/>
    <mergeCell ref="C28:E28"/>
    <mergeCell ref="F43:I43"/>
    <mergeCell ref="C43:E43"/>
    <mergeCell ref="F68:I68"/>
    <mergeCell ref="J66:M66"/>
    <mergeCell ref="C49:E49"/>
    <mergeCell ref="J54:M54"/>
    <mergeCell ref="F50:I50"/>
    <mergeCell ref="F38:I38"/>
    <mergeCell ref="J28:M28"/>
    <mergeCell ref="C40:E40"/>
    <mergeCell ref="G39:H39"/>
    <mergeCell ref="J39:K39"/>
    <mergeCell ref="J40:M40"/>
    <mergeCell ref="D51:E51"/>
    <mergeCell ref="J48:K48"/>
    <mergeCell ref="C48:E48"/>
    <mergeCell ref="J47:M47"/>
    <mergeCell ref="J37:K37"/>
    <mergeCell ref="F42:I42"/>
    <mergeCell ref="F66:I66"/>
    <mergeCell ref="C68:E68"/>
    <mergeCell ref="F67:I67"/>
    <mergeCell ref="J43:M43"/>
    <mergeCell ref="C8:D8"/>
    <mergeCell ref="C22:E22"/>
    <mergeCell ref="C17:E17"/>
    <mergeCell ref="F17:I17"/>
    <mergeCell ref="C16:E16"/>
    <mergeCell ref="F18:I18"/>
    <mergeCell ref="C19:E19"/>
    <mergeCell ref="C26:E26"/>
    <mergeCell ref="H21:I21"/>
    <mergeCell ref="C13:E13"/>
    <mergeCell ref="H26:I26"/>
    <mergeCell ref="F26:G26"/>
    <mergeCell ref="A56:A68"/>
    <mergeCell ref="A43:A55"/>
    <mergeCell ref="F63:I63"/>
    <mergeCell ref="F64:I64"/>
    <mergeCell ref="J68:M68"/>
    <mergeCell ref="C33:E33"/>
    <mergeCell ref="C35:E35"/>
    <mergeCell ref="F33:G33"/>
    <mergeCell ref="F52:I52"/>
    <mergeCell ref="J33:K33"/>
    <mergeCell ref="J34:K34"/>
    <mergeCell ref="C34:E34"/>
    <mergeCell ref="A30:A42"/>
    <mergeCell ref="J38:M38"/>
    <mergeCell ref="F34:G34"/>
    <mergeCell ref="F36:I36"/>
    <mergeCell ref="F35:I35"/>
    <mergeCell ref="J36:M36"/>
    <mergeCell ref="F37:I37"/>
    <mergeCell ref="F48:I48"/>
    <mergeCell ref="J45:K45"/>
    <mergeCell ref="J50:M50"/>
    <mergeCell ref="J63:K63"/>
    <mergeCell ref="C64:E64"/>
    <mergeCell ref="A17:A29"/>
    <mergeCell ref="A4:A16"/>
    <mergeCell ref="F30:I30"/>
    <mergeCell ref="P1:P3"/>
    <mergeCell ref="A1:A3"/>
    <mergeCell ref="C1:E1"/>
    <mergeCell ref="F1:I1"/>
    <mergeCell ref="J1:M1"/>
    <mergeCell ref="J4:M4"/>
    <mergeCell ref="F4:I4"/>
    <mergeCell ref="C4:E4"/>
    <mergeCell ref="P4:P16"/>
    <mergeCell ref="J8:K8"/>
    <mergeCell ref="J18:K18"/>
    <mergeCell ref="F19:I19"/>
    <mergeCell ref="J19:M19"/>
    <mergeCell ref="F20:G20"/>
    <mergeCell ref="H20:I20"/>
    <mergeCell ref="C30:E30"/>
    <mergeCell ref="J17:K17"/>
    <mergeCell ref="F5:G5"/>
    <mergeCell ref="P17:P29"/>
    <mergeCell ref="H5:I5"/>
    <mergeCell ref="D5:E5"/>
    <mergeCell ref="J6:L6"/>
    <mergeCell ref="F7:I7"/>
    <mergeCell ref="F16:I16"/>
    <mergeCell ref="J16:M16"/>
    <mergeCell ref="F29:I29"/>
    <mergeCell ref="J29:M29"/>
    <mergeCell ref="J20:K20"/>
    <mergeCell ref="F21:G21"/>
    <mergeCell ref="J23:M23"/>
    <mergeCell ref="J7:M7"/>
    <mergeCell ref="F6:I6"/>
    <mergeCell ref="G27:I27"/>
    <mergeCell ref="J21:K21"/>
    <mergeCell ref="J22:K22"/>
    <mergeCell ref="F23:I23"/>
    <mergeCell ref="F8:I8"/>
    <mergeCell ref="F24:I24"/>
    <mergeCell ref="L13:M13"/>
    <mergeCell ref="F13:I13"/>
    <mergeCell ref="H25:I25"/>
    <mergeCell ref="J25:K25"/>
    <mergeCell ref="J26:K26"/>
    <mergeCell ref="F25:G25"/>
    <mergeCell ref="C67:E67"/>
    <mergeCell ref="J61:K61"/>
    <mergeCell ref="D61:E61"/>
    <mergeCell ref="C62:E62"/>
    <mergeCell ref="J62:K62"/>
    <mergeCell ref="F58:I58"/>
    <mergeCell ref="J58:M58"/>
    <mergeCell ref="C29:E29"/>
    <mergeCell ref="C32:E32"/>
    <mergeCell ref="C38:E38"/>
    <mergeCell ref="C53:E53"/>
    <mergeCell ref="L56:M56"/>
    <mergeCell ref="D44:E44"/>
    <mergeCell ref="L49:M49"/>
    <mergeCell ref="C42:E42"/>
    <mergeCell ref="J42:M42"/>
    <mergeCell ref="C63:E63"/>
    <mergeCell ref="C66:E66"/>
    <mergeCell ref="C55:E55"/>
    <mergeCell ref="C56:E56"/>
    <mergeCell ref="C54:E54"/>
    <mergeCell ref="C65:E65"/>
    <mergeCell ref="C52:E52"/>
    <mergeCell ref="J52:M52"/>
    <mergeCell ref="P30:P42"/>
    <mergeCell ref="J31:K31"/>
    <mergeCell ref="J35:K35"/>
    <mergeCell ref="H31:I31"/>
    <mergeCell ref="P56:P68"/>
    <mergeCell ref="F46:G46"/>
    <mergeCell ref="H46:I46"/>
    <mergeCell ref="P43:P55"/>
    <mergeCell ref="J49:K49"/>
    <mergeCell ref="J55:M55"/>
    <mergeCell ref="F55:I55"/>
    <mergeCell ref="F45:I45"/>
    <mergeCell ref="F47:I47"/>
    <mergeCell ref="F53:I53"/>
    <mergeCell ref="J53:M53"/>
    <mergeCell ref="F62:I62"/>
    <mergeCell ref="J65:M65"/>
    <mergeCell ref="F65:I65"/>
    <mergeCell ref="J67:M67"/>
    <mergeCell ref="J32:M32"/>
    <mergeCell ref="F32:I32"/>
    <mergeCell ref="J51:K5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0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F731-F97C-4A2C-AADB-79FBDBB6BF28}">
  <sheetPr codeName="Лист5">
    <pageSetUpPr fitToPage="1"/>
  </sheetPr>
  <dimension ref="A1:BO64"/>
  <sheetViews>
    <sheetView zoomScale="30" zoomScaleNormal="30" zoomScaleSheetLayoutView="40" workbookViewId="0">
      <pane ySplit="2" topLeftCell="A3" activePane="bottomLeft" state="frozen"/>
      <selection activeCell="AA1" sqref="AA1"/>
      <selection pane="bottomLeft" activeCell="G5" sqref="G5"/>
    </sheetView>
  </sheetViews>
  <sheetFormatPr defaultColWidth="6.5546875" defaultRowHeight="52.8" customHeight="1" outlineLevelCol="2" x14ac:dyDescent="0.3"/>
  <cols>
    <col min="1" max="2" width="10.77734375" style="208" customWidth="1"/>
    <col min="3" max="3" width="32.88671875" style="208" customWidth="1" outlineLevel="2"/>
    <col min="4" max="4" width="16.21875" style="208" hidden="1" customWidth="1" outlineLevel="2"/>
    <col min="5" max="5" width="32.88671875" style="208" customWidth="1" outlineLevel="1"/>
    <col min="6" max="6" width="16.21875" style="208" hidden="1" customWidth="1" outlineLevel="1"/>
    <col min="7" max="7" width="32.88671875" style="208" customWidth="1" outlineLevel="1"/>
    <col min="8" max="8" width="16.21875" style="208" hidden="1" customWidth="1" outlineLevel="1"/>
    <col min="9" max="9" width="32.88671875" style="208" customWidth="1" outlineLevel="1"/>
    <col min="10" max="10" width="16.21875" style="208" hidden="1" customWidth="1" outlineLevel="1"/>
    <col min="11" max="11" width="32.88671875" style="208" customWidth="1" outlineLevel="1"/>
    <col min="12" max="12" width="16.21875" style="208" hidden="1" customWidth="1" outlineLevel="1"/>
    <col min="13" max="14" width="10.77734375" customWidth="1" outlineLevel="1"/>
    <col min="15" max="16" width="10.77734375" customWidth="1"/>
    <col min="17" max="17" width="32.88671875" style="208" customWidth="1" outlineLevel="2"/>
    <col min="18" max="18" width="16.21875" style="208" hidden="1" customWidth="1" outlineLevel="2"/>
    <col min="19" max="19" width="32.88671875" style="208" customWidth="1" outlineLevel="1"/>
    <col min="20" max="20" width="16.21875" style="208" hidden="1" customWidth="1" outlineLevel="1"/>
    <col min="21" max="21" width="32.88671875" style="208" customWidth="1" outlineLevel="1"/>
    <col min="22" max="22" width="16.21875" style="208" hidden="1" customWidth="1" outlineLevel="1"/>
    <col min="23" max="23" width="32.88671875" style="208" customWidth="1" outlineLevel="1"/>
    <col min="24" max="24" width="16.21875" style="208" hidden="1" customWidth="1" outlineLevel="1"/>
    <col min="25" max="26" width="10.77734375" customWidth="1" outlineLevel="1"/>
    <col min="27" max="28" width="10.77734375" customWidth="1"/>
    <col min="29" max="29" width="31.21875" style="208" bestFit="1" customWidth="1" outlineLevel="1"/>
    <col min="30" max="30" width="10" style="208" hidden="1" customWidth="1" outlineLevel="1"/>
    <col min="31" max="31" width="32.88671875" style="208" customWidth="1" outlineLevel="1"/>
    <col min="32" max="32" width="16.21875" style="208" hidden="1" customWidth="1" outlineLevel="1"/>
    <col min="33" max="33" width="32.88671875" style="208" customWidth="1" outlineLevel="1"/>
    <col min="34" max="34" width="16.21875" style="208" hidden="1" customWidth="1" outlineLevel="1"/>
    <col min="35" max="35" width="32.88671875" style="208" customWidth="1" outlineLevel="1"/>
    <col min="36" max="36" width="16.21875" style="208" hidden="1" customWidth="1" outlineLevel="1"/>
    <col min="37" max="37" width="32.88671875" style="208" customWidth="1" outlineLevel="1"/>
    <col min="38" max="38" width="16.21875" style="208" hidden="1" customWidth="1" outlineLevel="1"/>
    <col min="39" max="40" width="10.77734375" customWidth="1" outlineLevel="1"/>
    <col min="41" max="41" width="10.77734375" customWidth="1"/>
    <col min="42" max="42" width="10.77734375" style="208" customWidth="1"/>
    <col min="43" max="43" width="32.88671875" style="208" customWidth="1" outlineLevel="1"/>
    <col min="44" max="44" width="16.109375" style="213" hidden="1" customWidth="1" outlineLevel="1"/>
    <col min="45" max="45" width="32.88671875" style="208" customWidth="1" outlineLevel="1"/>
    <col min="46" max="46" width="16.109375" style="213" hidden="1" customWidth="1" outlineLevel="1"/>
    <col min="47" max="47" width="32.88671875" style="208" customWidth="1" outlineLevel="1"/>
    <col min="48" max="48" width="16.109375" style="213" hidden="1" customWidth="1" outlineLevel="1"/>
    <col min="49" max="49" width="32.6640625" style="208" customWidth="1" outlineLevel="1"/>
    <col min="50" max="50" width="16.109375" style="213" hidden="1" customWidth="1" outlineLevel="1"/>
    <col min="51" max="51" width="32.6640625" style="208" customWidth="1" outlineLevel="2"/>
    <col min="52" max="52" width="16.109375" style="213" hidden="1" customWidth="1" outlineLevel="1"/>
    <col min="53" max="53" width="10.77734375" style="208" customWidth="1" outlineLevel="1"/>
    <col min="54" max="54" width="10.77734375" customWidth="1" outlineLevel="1"/>
    <col min="55" max="55" width="10.77734375" customWidth="1"/>
    <col min="56" max="56" width="10.77734375" style="208" customWidth="1"/>
    <col min="57" max="57" width="32.88671875" style="208" customWidth="1" outlineLevel="1"/>
    <col min="58" max="58" width="16.21875" style="213" hidden="1" customWidth="1" outlineLevel="1"/>
    <col min="59" max="59" width="32.88671875" style="208" customWidth="1" outlineLevel="1"/>
    <col min="60" max="60" width="16" style="213" hidden="1" customWidth="1" outlineLevel="1"/>
    <col min="61" max="61" width="32.88671875" style="208" customWidth="1" outlineLevel="1"/>
    <col min="62" max="62" width="16" style="213" hidden="1" customWidth="1" outlineLevel="1"/>
    <col min="63" max="63" width="32.6640625" style="208" customWidth="1" outlineLevel="1"/>
    <col min="64" max="64" width="16" style="213" hidden="1" customWidth="1" outlineLevel="1"/>
    <col min="65" max="65" width="10.77734375" style="208" customWidth="1"/>
    <col min="66" max="66" width="10.77734375" style="208" hidden="1" customWidth="1" outlineLevel="1"/>
    <col min="67" max="67" width="6.5546875" style="208" collapsed="1"/>
    <col min="68" max="16384" width="6.5546875" style="208"/>
  </cols>
  <sheetData>
    <row r="1" spans="1:66" ht="52.8" customHeight="1" thickBot="1" x14ac:dyDescent="0.65">
      <c r="E1" s="471"/>
      <c r="S1" s="471"/>
    </row>
    <row r="2" spans="1:66" ht="52.8" customHeight="1" thickBot="1" x14ac:dyDescent="0.3">
      <c r="A2" s="98" t="s">
        <v>9</v>
      </c>
      <c r="B2" s="99" t="s">
        <v>10</v>
      </c>
      <c r="C2" s="1768" t="s">
        <v>11</v>
      </c>
      <c r="D2" s="1769"/>
      <c r="E2" s="1770" t="s">
        <v>12</v>
      </c>
      <c r="F2" s="1771"/>
      <c r="G2" s="1772" t="s">
        <v>13</v>
      </c>
      <c r="H2" s="1773"/>
      <c r="I2" s="1774" t="s">
        <v>14</v>
      </c>
      <c r="J2" s="1771"/>
      <c r="K2" s="1775" t="s">
        <v>85</v>
      </c>
      <c r="L2" s="1776"/>
      <c r="M2" s="460" t="s">
        <v>10</v>
      </c>
      <c r="N2" s="31" t="s">
        <v>9</v>
      </c>
      <c r="O2" s="32" t="s">
        <v>9</v>
      </c>
      <c r="P2" s="33" t="s">
        <v>10</v>
      </c>
      <c r="Q2" s="1726" t="s">
        <v>15</v>
      </c>
      <c r="R2" s="1727"/>
      <c r="S2" s="1728" t="s">
        <v>16</v>
      </c>
      <c r="T2" s="1729"/>
      <c r="U2" s="1730" t="s">
        <v>17</v>
      </c>
      <c r="V2" s="1731"/>
      <c r="W2" s="1728" t="s">
        <v>18</v>
      </c>
      <c r="X2" s="1732"/>
      <c r="Y2" s="33" t="s">
        <v>10</v>
      </c>
      <c r="Z2" s="32" t="s">
        <v>9</v>
      </c>
      <c r="AA2" s="34" t="s">
        <v>9</v>
      </c>
      <c r="AB2" s="35" t="s">
        <v>10</v>
      </c>
      <c r="AC2" s="1733" t="s">
        <v>19</v>
      </c>
      <c r="AD2" s="1734"/>
      <c r="AE2" s="1764" t="s">
        <v>20</v>
      </c>
      <c r="AF2" s="1765"/>
      <c r="AG2" s="1766" t="s">
        <v>21</v>
      </c>
      <c r="AH2" s="1767"/>
      <c r="AI2" s="1764" t="s">
        <v>22</v>
      </c>
      <c r="AJ2" s="1765"/>
      <c r="AK2" s="1733" t="s">
        <v>45</v>
      </c>
      <c r="AL2" s="1734"/>
      <c r="AM2" s="51" t="s">
        <v>10</v>
      </c>
      <c r="AN2" s="34" t="s">
        <v>9</v>
      </c>
      <c r="AO2" s="75" t="s">
        <v>356</v>
      </c>
      <c r="AP2" s="100" t="s">
        <v>10</v>
      </c>
      <c r="AQ2" s="1699" t="s">
        <v>36</v>
      </c>
      <c r="AR2" s="1702"/>
      <c r="AS2" s="1700" t="s">
        <v>37</v>
      </c>
      <c r="AT2" s="1701"/>
      <c r="AU2" s="1696" t="s">
        <v>38</v>
      </c>
      <c r="AV2" s="1697"/>
      <c r="AW2" s="1700" t="s">
        <v>39</v>
      </c>
      <c r="AX2" s="1701"/>
      <c r="AY2" s="1698" t="s">
        <v>86</v>
      </c>
      <c r="AZ2" s="1699"/>
      <c r="BA2" s="100" t="s">
        <v>10</v>
      </c>
      <c r="BB2" s="52" t="s">
        <v>9</v>
      </c>
      <c r="BC2" s="76" t="s">
        <v>9</v>
      </c>
      <c r="BD2" s="101" t="s">
        <v>10</v>
      </c>
      <c r="BE2" s="1740" t="s">
        <v>40</v>
      </c>
      <c r="BF2" s="1741"/>
      <c r="BG2" s="1738" t="s">
        <v>41</v>
      </c>
      <c r="BH2" s="1739"/>
      <c r="BI2" s="1736" t="s">
        <v>42</v>
      </c>
      <c r="BJ2" s="1737"/>
      <c r="BK2" s="1738" t="s">
        <v>43</v>
      </c>
      <c r="BL2" s="1739"/>
      <c r="BM2" s="101" t="s">
        <v>10</v>
      </c>
      <c r="BN2" s="102" t="s">
        <v>9</v>
      </c>
    </row>
    <row r="3" spans="1:66" s="233" customFormat="1" ht="61.2" x14ac:dyDescent="0.25">
      <c r="A3" s="1690" t="s">
        <v>23</v>
      </c>
      <c r="B3" s="103">
        <v>1</v>
      </c>
      <c r="C3" s="378" t="s">
        <v>195</v>
      </c>
      <c r="D3" s="378">
        <v>308</v>
      </c>
      <c r="E3" s="378" t="s">
        <v>196</v>
      </c>
      <c r="F3" s="406">
        <v>303</v>
      </c>
      <c r="G3" s="378" t="s">
        <v>197</v>
      </c>
      <c r="H3" s="378">
        <v>403</v>
      </c>
      <c r="I3" s="378" t="s">
        <v>198</v>
      </c>
      <c r="J3" s="378">
        <v>203</v>
      </c>
      <c r="K3" s="378" t="s">
        <v>199</v>
      </c>
      <c r="L3" s="258">
        <v>302</v>
      </c>
      <c r="M3" s="36">
        <v>1</v>
      </c>
      <c r="N3" s="1675" t="s">
        <v>23</v>
      </c>
      <c r="O3" s="1681" t="s">
        <v>23</v>
      </c>
      <c r="P3" s="37">
        <v>1</v>
      </c>
      <c r="Q3" s="391" t="s">
        <v>200</v>
      </c>
      <c r="R3" s="420">
        <v>403</v>
      </c>
      <c r="S3" s="391" t="s">
        <v>201</v>
      </c>
      <c r="T3" s="391">
        <v>205</v>
      </c>
      <c r="U3" s="391" t="s">
        <v>202</v>
      </c>
      <c r="V3" s="421">
        <v>207</v>
      </c>
      <c r="W3" s="421" t="s">
        <v>203</v>
      </c>
      <c r="X3" s="308">
        <v>201</v>
      </c>
      <c r="Y3" s="37">
        <v>1</v>
      </c>
      <c r="Z3" s="1684" t="s">
        <v>23</v>
      </c>
      <c r="AA3" s="1709" t="s">
        <v>23</v>
      </c>
      <c r="AB3" s="38">
        <v>1</v>
      </c>
      <c r="AC3" s="391" t="s">
        <v>253</v>
      </c>
      <c r="AD3" s="387">
        <v>406</v>
      </c>
      <c r="AE3" s="385" t="s">
        <v>254</v>
      </c>
      <c r="AF3" s="385">
        <v>402</v>
      </c>
      <c r="AG3" s="385" t="s">
        <v>255</v>
      </c>
      <c r="AH3" s="385">
        <v>206</v>
      </c>
      <c r="AI3" s="385" t="s">
        <v>256</v>
      </c>
      <c r="AJ3" s="407">
        <v>400</v>
      </c>
      <c r="AK3" s="385" t="s">
        <v>257</v>
      </c>
      <c r="AL3" s="251">
        <v>216</v>
      </c>
      <c r="AM3" s="38">
        <v>1</v>
      </c>
      <c r="AN3" s="1723" t="s">
        <v>23</v>
      </c>
      <c r="AO3" s="1716" t="s">
        <v>23</v>
      </c>
      <c r="AP3" s="116">
        <v>1</v>
      </c>
      <c r="AQ3" s="398" t="s">
        <v>283</v>
      </c>
      <c r="AR3" s="397">
        <v>310</v>
      </c>
      <c r="AS3" s="398" t="s">
        <v>284</v>
      </c>
      <c r="AT3" s="397">
        <v>305</v>
      </c>
      <c r="AU3" s="398" t="s">
        <v>285</v>
      </c>
      <c r="AV3" s="399">
        <v>306</v>
      </c>
      <c r="AW3" s="398" t="s">
        <v>286</v>
      </c>
      <c r="AX3" s="397">
        <v>307</v>
      </c>
      <c r="AY3" s="398" t="s">
        <v>287</v>
      </c>
      <c r="AZ3" s="351">
        <v>220</v>
      </c>
      <c r="BA3" s="116">
        <v>1</v>
      </c>
      <c r="BB3" s="1746" t="s">
        <v>23</v>
      </c>
      <c r="BC3" s="1742" t="s">
        <v>23</v>
      </c>
      <c r="BD3" s="120">
        <v>1</v>
      </c>
      <c r="BE3" s="384" t="s">
        <v>302</v>
      </c>
      <c r="BF3" s="385">
        <v>405</v>
      </c>
      <c r="BG3" s="386" t="s">
        <v>303</v>
      </c>
      <c r="BH3" s="385">
        <v>105</v>
      </c>
      <c r="BI3" s="386" t="s">
        <v>304</v>
      </c>
      <c r="BJ3" s="387">
        <v>309</v>
      </c>
      <c r="BK3" s="384" t="s">
        <v>305</v>
      </c>
      <c r="BL3" s="253">
        <v>407</v>
      </c>
      <c r="BM3" s="120">
        <v>1</v>
      </c>
      <c r="BN3" s="1753" t="s">
        <v>23</v>
      </c>
    </row>
    <row r="4" spans="1:66" ht="122.4" x14ac:dyDescent="0.25">
      <c r="A4" s="1691"/>
      <c r="B4" s="125">
        <v>2</v>
      </c>
      <c r="C4" s="326" t="s">
        <v>450</v>
      </c>
      <c r="D4" s="70" t="s">
        <v>77</v>
      </c>
      <c r="E4" s="189" t="s">
        <v>24</v>
      </c>
      <c r="F4" s="72">
        <v>303</v>
      </c>
      <c r="G4" s="126" t="s">
        <v>27</v>
      </c>
      <c r="H4" s="126" t="s">
        <v>89</v>
      </c>
      <c r="I4" s="211" t="s">
        <v>30</v>
      </c>
      <c r="J4" s="127">
        <v>105</v>
      </c>
      <c r="K4" s="426" t="s">
        <v>388</v>
      </c>
      <c r="L4" s="72" t="s">
        <v>96</v>
      </c>
      <c r="M4" s="39">
        <v>2</v>
      </c>
      <c r="N4" s="1676"/>
      <c r="O4" s="1682"/>
      <c r="P4" s="40">
        <v>2</v>
      </c>
      <c r="Q4" s="380" t="s">
        <v>64</v>
      </c>
      <c r="R4" s="69">
        <v>207</v>
      </c>
      <c r="S4" s="128" t="s">
        <v>26</v>
      </c>
      <c r="T4" s="128">
        <v>205</v>
      </c>
      <c r="U4" s="145" t="s">
        <v>27</v>
      </c>
      <c r="V4" s="242"/>
      <c r="W4" s="472" t="s">
        <v>423</v>
      </c>
      <c r="X4" s="205"/>
      <c r="Y4" s="40">
        <v>2</v>
      </c>
      <c r="Z4" s="1685"/>
      <c r="AA4" s="1710"/>
      <c r="AB4" s="41">
        <v>2</v>
      </c>
      <c r="AC4" s="73" t="s">
        <v>31</v>
      </c>
      <c r="AD4" s="73">
        <v>202</v>
      </c>
      <c r="AE4" s="380" t="s">
        <v>27</v>
      </c>
      <c r="AF4" s="131" t="s">
        <v>89</v>
      </c>
      <c r="AG4" s="390" t="s">
        <v>26</v>
      </c>
      <c r="AH4" s="132">
        <v>206</v>
      </c>
      <c r="AI4" s="380" t="s">
        <v>26</v>
      </c>
      <c r="AJ4" s="131">
        <v>203</v>
      </c>
      <c r="AK4" s="380" t="s">
        <v>26</v>
      </c>
      <c r="AL4" s="73">
        <v>204</v>
      </c>
      <c r="AM4" s="41">
        <v>2</v>
      </c>
      <c r="AN4" s="1724"/>
      <c r="AO4" s="1717"/>
      <c r="AP4" s="133">
        <v>2</v>
      </c>
      <c r="AQ4" s="134" t="s">
        <v>26</v>
      </c>
      <c r="AR4" s="234">
        <v>403</v>
      </c>
      <c r="AS4" s="400" t="s">
        <v>26</v>
      </c>
      <c r="AT4" s="401">
        <v>305</v>
      </c>
      <c r="AU4" s="400" t="s">
        <v>24</v>
      </c>
      <c r="AV4" s="401">
        <v>306</v>
      </c>
      <c r="AW4" s="400" t="s">
        <v>30</v>
      </c>
      <c r="AX4" s="401">
        <v>400</v>
      </c>
      <c r="AY4" s="400" t="s">
        <v>24</v>
      </c>
      <c r="AZ4" s="68">
        <v>220</v>
      </c>
      <c r="BA4" s="133">
        <v>2</v>
      </c>
      <c r="BB4" s="1747"/>
      <c r="BC4" s="1743"/>
      <c r="BD4" s="135">
        <v>2</v>
      </c>
      <c r="BE4" s="136" t="s">
        <v>64</v>
      </c>
      <c r="BF4" s="221">
        <v>407</v>
      </c>
      <c r="BG4" s="379" t="s">
        <v>31</v>
      </c>
      <c r="BH4" s="215">
        <v>307</v>
      </c>
      <c r="BI4" s="379" t="s">
        <v>29</v>
      </c>
      <c r="BJ4" s="211">
        <v>304</v>
      </c>
      <c r="BK4" s="124" t="s">
        <v>27</v>
      </c>
      <c r="BL4" s="214" t="s">
        <v>89</v>
      </c>
      <c r="BM4" s="135">
        <v>2</v>
      </c>
      <c r="BN4" s="1754"/>
    </row>
    <row r="5" spans="1:66" ht="122.4" x14ac:dyDescent="0.25">
      <c r="A5" s="1691"/>
      <c r="B5" s="125">
        <v>3</v>
      </c>
      <c r="C5" s="483" t="s">
        <v>449</v>
      </c>
      <c r="D5" s="70" t="s">
        <v>77</v>
      </c>
      <c r="E5" s="189" t="s">
        <v>29</v>
      </c>
      <c r="F5" s="72">
        <v>303</v>
      </c>
      <c r="G5" s="126" t="s">
        <v>26</v>
      </c>
      <c r="H5" s="126">
        <v>206</v>
      </c>
      <c r="I5" s="211" t="s">
        <v>26</v>
      </c>
      <c r="J5" s="127">
        <v>203</v>
      </c>
      <c r="K5" s="189" t="s">
        <v>26</v>
      </c>
      <c r="L5" s="72">
        <v>403</v>
      </c>
      <c r="M5" s="39">
        <v>3</v>
      </c>
      <c r="N5" s="1676"/>
      <c r="O5" s="1682"/>
      <c r="P5" s="40">
        <v>3</v>
      </c>
      <c r="Q5" s="69" t="s">
        <v>24</v>
      </c>
      <c r="R5" s="69">
        <v>201</v>
      </c>
      <c r="S5" s="475" t="s">
        <v>430</v>
      </c>
      <c r="T5" s="128" t="s">
        <v>72</v>
      </c>
      <c r="U5" s="390" t="s">
        <v>29</v>
      </c>
      <c r="V5" s="242"/>
      <c r="W5" s="423" t="s">
        <v>64</v>
      </c>
      <c r="X5" s="206"/>
      <c r="Y5" s="40">
        <v>3</v>
      </c>
      <c r="Z5" s="1685"/>
      <c r="AA5" s="1710"/>
      <c r="AB5" s="41">
        <v>3</v>
      </c>
      <c r="AC5" s="380" t="s">
        <v>27</v>
      </c>
      <c r="AD5" s="73" t="s">
        <v>89</v>
      </c>
      <c r="AE5" s="131" t="s">
        <v>24</v>
      </c>
      <c r="AF5" s="131">
        <v>306</v>
      </c>
      <c r="AG5" s="140" t="s">
        <v>31</v>
      </c>
      <c r="AH5" s="140">
        <v>202</v>
      </c>
      <c r="AI5" s="131" t="s">
        <v>32</v>
      </c>
      <c r="AJ5" s="131">
        <v>204</v>
      </c>
      <c r="AK5" s="73" t="s">
        <v>120</v>
      </c>
      <c r="AL5" s="73" t="s">
        <v>121</v>
      </c>
      <c r="AM5" s="41">
        <v>3</v>
      </c>
      <c r="AN5" s="1724"/>
      <c r="AO5" s="1717"/>
      <c r="AP5" s="133">
        <v>3</v>
      </c>
      <c r="AQ5" s="141" t="s">
        <v>31</v>
      </c>
      <c r="AR5" s="235">
        <v>307</v>
      </c>
      <c r="AS5" s="400" t="s">
        <v>25</v>
      </c>
      <c r="AT5" s="68" t="s">
        <v>70</v>
      </c>
      <c r="AU5" s="400" t="s">
        <v>26</v>
      </c>
      <c r="AV5" s="199">
        <v>305</v>
      </c>
      <c r="AW5" s="67" t="s">
        <v>44</v>
      </c>
      <c r="AX5" s="68">
        <v>218</v>
      </c>
      <c r="AY5" s="400" t="s">
        <v>30</v>
      </c>
      <c r="AZ5" s="68">
        <v>400</v>
      </c>
      <c r="BA5" s="133">
        <v>3</v>
      </c>
      <c r="BB5" s="1747"/>
      <c r="BC5" s="1743"/>
      <c r="BD5" s="135">
        <v>3</v>
      </c>
      <c r="BE5" s="383" t="s">
        <v>30</v>
      </c>
      <c r="BF5" s="221">
        <v>105</v>
      </c>
      <c r="BG5" s="388" t="s">
        <v>388</v>
      </c>
      <c r="BH5" s="215" t="s">
        <v>96</v>
      </c>
      <c r="BI5" s="383" t="s">
        <v>27</v>
      </c>
      <c r="BJ5" s="189" t="s">
        <v>89</v>
      </c>
      <c r="BK5" s="124" t="s">
        <v>90</v>
      </c>
      <c r="BL5" s="215">
        <v>308</v>
      </c>
      <c r="BM5" s="135">
        <v>3</v>
      </c>
      <c r="BN5" s="1754"/>
    </row>
    <row r="6" spans="1:66" ht="122.4" x14ac:dyDescent="0.25">
      <c r="A6" s="1691"/>
      <c r="B6" s="125">
        <v>4</v>
      </c>
      <c r="C6" s="189" t="s">
        <v>30</v>
      </c>
      <c r="D6" s="70">
        <v>105</v>
      </c>
      <c r="E6" s="189" t="s">
        <v>67</v>
      </c>
      <c r="F6" s="127" t="s">
        <v>68</v>
      </c>
      <c r="G6" s="189" t="s">
        <v>32</v>
      </c>
      <c r="H6" s="97">
        <v>201</v>
      </c>
      <c r="I6" s="189" t="s">
        <v>157</v>
      </c>
      <c r="J6" s="72" t="s">
        <v>70</v>
      </c>
      <c r="K6" s="426" t="s">
        <v>451</v>
      </c>
      <c r="L6" s="72" t="s">
        <v>77</v>
      </c>
      <c r="M6" s="39">
        <v>4</v>
      </c>
      <c r="N6" s="1676"/>
      <c r="O6" s="1682"/>
      <c r="P6" s="40">
        <v>4</v>
      </c>
      <c r="Q6" s="69" t="s">
        <v>29</v>
      </c>
      <c r="R6" s="69">
        <v>201</v>
      </c>
      <c r="S6" s="380" t="s">
        <v>422</v>
      </c>
      <c r="T6" s="128">
        <v>205</v>
      </c>
      <c r="U6" s="380" t="s">
        <v>31</v>
      </c>
      <c r="V6" s="321" t="s">
        <v>229</v>
      </c>
      <c r="W6" s="423" t="s">
        <v>27</v>
      </c>
      <c r="X6" s="307" t="s">
        <v>229</v>
      </c>
      <c r="Y6" s="40">
        <v>4</v>
      </c>
      <c r="Z6" s="1685"/>
      <c r="AA6" s="1710"/>
      <c r="AB6" s="41">
        <v>4</v>
      </c>
      <c r="AC6" s="409" t="s">
        <v>392</v>
      </c>
      <c r="AD6" s="73" t="s">
        <v>135</v>
      </c>
      <c r="AE6" s="143" t="s">
        <v>31</v>
      </c>
      <c r="AF6" s="143">
        <v>202</v>
      </c>
      <c r="AG6" s="390" t="s">
        <v>27</v>
      </c>
      <c r="AH6" s="140" t="s">
        <v>89</v>
      </c>
      <c r="AI6" s="131" t="s">
        <v>33</v>
      </c>
      <c r="AJ6" s="131">
        <v>305</v>
      </c>
      <c r="AK6" s="146" t="s">
        <v>26</v>
      </c>
      <c r="AL6" s="73">
        <v>402</v>
      </c>
      <c r="AM6" s="41">
        <v>4</v>
      </c>
      <c r="AN6" s="1724"/>
      <c r="AO6" s="1717"/>
      <c r="AP6" s="133">
        <v>4</v>
      </c>
      <c r="AQ6" s="402" t="s">
        <v>30</v>
      </c>
      <c r="AR6" s="235">
        <v>400</v>
      </c>
      <c r="AS6" s="67" t="s">
        <v>44</v>
      </c>
      <c r="AT6" s="68">
        <v>218</v>
      </c>
      <c r="AU6" s="66" t="s">
        <v>29</v>
      </c>
      <c r="AV6" s="199">
        <v>306</v>
      </c>
      <c r="AW6" s="400" t="s">
        <v>24</v>
      </c>
      <c r="AX6" s="68">
        <v>220</v>
      </c>
      <c r="AY6" s="134" t="s">
        <v>26</v>
      </c>
      <c r="AZ6" s="68">
        <v>206</v>
      </c>
      <c r="BA6" s="133">
        <v>4</v>
      </c>
      <c r="BB6" s="1747"/>
      <c r="BC6" s="1743"/>
      <c r="BD6" s="135">
        <v>4</v>
      </c>
      <c r="BE6" s="383" t="s">
        <v>97</v>
      </c>
      <c r="BF6" s="221" t="s">
        <v>80</v>
      </c>
      <c r="BG6" s="383" t="s">
        <v>26</v>
      </c>
      <c r="BH6" s="214">
        <v>203</v>
      </c>
      <c r="BI6" s="142" t="s">
        <v>24</v>
      </c>
      <c r="BJ6" s="189">
        <v>307</v>
      </c>
      <c r="BK6" s="383" t="s">
        <v>24</v>
      </c>
      <c r="BL6" s="214">
        <v>303</v>
      </c>
      <c r="BM6" s="135">
        <v>4</v>
      </c>
      <c r="BN6" s="1754"/>
    </row>
    <row r="7" spans="1:66" ht="122.4" x14ac:dyDescent="0.25">
      <c r="A7" s="1691"/>
      <c r="B7" s="125">
        <v>5</v>
      </c>
      <c r="C7" s="211" t="s">
        <v>26</v>
      </c>
      <c r="D7" s="144">
        <v>203</v>
      </c>
      <c r="E7" s="189" t="s">
        <v>26</v>
      </c>
      <c r="F7" s="72">
        <v>305</v>
      </c>
      <c r="G7" s="97" t="s">
        <v>24</v>
      </c>
      <c r="H7" s="97">
        <v>220</v>
      </c>
      <c r="I7" s="189" t="s">
        <v>422</v>
      </c>
      <c r="J7" s="127" t="s">
        <v>129</v>
      </c>
      <c r="K7" s="426" t="s">
        <v>442</v>
      </c>
      <c r="L7" s="72" t="s">
        <v>77</v>
      </c>
      <c r="M7" s="39">
        <v>5</v>
      </c>
      <c r="N7" s="1676"/>
      <c r="O7" s="1682"/>
      <c r="P7" s="40">
        <v>5</v>
      </c>
      <c r="Q7" s="69" t="s">
        <v>26</v>
      </c>
      <c r="R7" s="69">
        <v>110</v>
      </c>
      <c r="S7" s="380" t="s">
        <v>31</v>
      </c>
      <c r="T7" s="128">
        <v>105</v>
      </c>
      <c r="U7" s="380" t="s">
        <v>24</v>
      </c>
      <c r="V7" s="201"/>
      <c r="W7" s="423" t="s">
        <v>24</v>
      </c>
      <c r="X7" s="308" t="s">
        <v>231</v>
      </c>
      <c r="Y7" s="40">
        <v>5</v>
      </c>
      <c r="Z7" s="1685"/>
      <c r="AA7" s="1710"/>
      <c r="AB7" s="41">
        <v>5</v>
      </c>
      <c r="AC7" s="408" t="s">
        <v>373</v>
      </c>
      <c r="AD7" s="146" t="s">
        <v>108</v>
      </c>
      <c r="AE7" s="131" t="s">
        <v>29</v>
      </c>
      <c r="AF7" s="131">
        <v>306</v>
      </c>
      <c r="AG7" s="408" t="s">
        <v>393</v>
      </c>
      <c r="AH7" s="132" t="s">
        <v>206</v>
      </c>
      <c r="AI7" s="390" t="s">
        <v>30</v>
      </c>
      <c r="AJ7" s="143">
        <v>400</v>
      </c>
      <c r="AK7" s="73" t="s">
        <v>31</v>
      </c>
      <c r="AL7" s="146">
        <v>202</v>
      </c>
      <c r="AM7" s="41">
        <v>5</v>
      </c>
      <c r="AN7" s="1724"/>
      <c r="AO7" s="1717"/>
      <c r="AP7" s="133">
        <v>5</v>
      </c>
      <c r="AQ7" s="134" t="s">
        <v>33</v>
      </c>
      <c r="AR7" s="234">
        <v>303</v>
      </c>
      <c r="AS7" s="148" t="s">
        <v>24</v>
      </c>
      <c r="AT7" s="230">
        <v>308</v>
      </c>
      <c r="AU7" s="66" t="s">
        <v>98</v>
      </c>
      <c r="AV7" s="199" t="s">
        <v>99</v>
      </c>
      <c r="AW7" s="400" t="s">
        <v>25</v>
      </c>
      <c r="AX7" s="68" t="s">
        <v>70</v>
      </c>
      <c r="AY7" s="134" t="s">
        <v>102</v>
      </c>
      <c r="AZ7" s="68" t="s">
        <v>101</v>
      </c>
      <c r="BA7" s="133">
        <v>5</v>
      </c>
      <c r="BB7" s="1747"/>
      <c r="BC7" s="1743"/>
      <c r="BD7" s="135">
        <v>5</v>
      </c>
      <c r="BE7" s="379" t="s">
        <v>27</v>
      </c>
      <c r="BF7" s="222"/>
      <c r="BG7" s="124" t="s">
        <v>33</v>
      </c>
      <c r="BH7" s="214">
        <v>213</v>
      </c>
      <c r="BI7" s="142" t="s">
        <v>26</v>
      </c>
      <c r="BJ7" s="189">
        <v>206</v>
      </c>
      <c r="BK7" s="124" t="s">
        <v>29</v>
      </c>
      <c r="BL7" s="214">
        <v>307</v>
      </c>
      <c r="BM7" s="135">
        <v>5</v>
      </c>
      <c r="BN7" s="1754"/>
    </row>
    <row r="8" spans="1:66" ht="102" x14ac:dyDescent="0.25">
      <c r="A8" s="1691"/>
      <c r="B8" s="125">
        <v>6</v>
      </c>
      <c r="C8" s="70" t="s">
        <v>24</v>
      </c>
      <c r="D8" s="70" t="s">
        <v>116</v>
      </c>
      <c r="E8" s="72" t="s">
        <v>27</v>
      </c>
      <c r="F8" s="72" t="s">
        <v>89</v>
      </c>
      <c r="G8" s="483" t="s">
        <v>449</v>
      </c>
      <c r="H8" s="126" t="s">
        <v>77</v>
      </c>
      <c r="I8" s="189" t="s">
        <v>24</v>
      </c>
      <c r="J8" s="72">
        <v>400</v>
      </c>
      <c r="K8" s="189" t="s">
        <v>422</v>
      </c>
      <c r="L8" s="57">
        <v>310</v>
      </c>
      <c r="M8" s="39">
        <v>6</v>
      </c>
      <c r="N8" s="1676"/>
      <c r="O8" s="1682"/>
      <c r="P8" s="40">
        <v>6</v>
      </c>
      <c r="Q8" s="380" t="s">
        <v>131</v>
      </c>
      <c r="R8" s="69" t="s">
        <v>130</v>
      </c>
      <c r="S8" s="380" t="s">
        <v>24</v>
      </c>
      <c r="T8" s="128">
        <v>205</v>
      </c>
      <c r="U8" s="380" t="s">
        <v>32</v>
      </c>
      <c r="V8" s="61"/>
      <c r="W8" s="206" t="s">
        <v>26</v>
      </c>
      <c r="X8" s="308"/>
      <c r="Y8" s="40">
        <v>6</v>
      </c>
      <c r="Z8" s="1685"/>
      <c r="AA8" s="1710"/>
      <c r="AB8" s="41">
        <v>6</v>
      </c>
      <c r="AC8" s="73" t="s">
        <v>32</v>
      </c>
      <c r="AD8" s="73">
        <v>310</v>
      </c>
      <c r="AE8" s="380" t="s">
        <v>26</v>
      </c>
      <c r="AF8" s="131">
        <v>402</v>
      </c>
      <c r="AG8" s="132" t="s">
        <v>24</v>
      </c>
      <c r="AH8" s="132">
        <v>308</v>
      </c>
      <c r="AI8" s="380" t="s">
        <v>27</v>
      </c>
      <c r="AJ8" s="131" t="s">
        <v>89</v>
      </c>
      <c r="AK8" s="73" t="s">
        <v>33</v>
      </c>
      <c r="AL8" s="73">
        <v>307</v>
      </c>
      <c r="AM8" s="41">
        <v>6</v>
      </c>
      <c r="AN8" s="1724"/>
      <c r="AO8" s="1717"/>
      <c r="AP8" s="133">
        <v>6</v>
      </c>
      <c r="AQ8" s="400" t="s">
        <v>29</v>
      </c>
      <c r="AR8" s="234">
        <v>304</v>
      </c>
      <c r="AS8" s="67" t="s">
        <v>97</v>
      </c>
      <c r="AT8" s="68" t="s">
        <v>80</v>
      </c>
      <c r="AU8" s="66" t="s">
        <v>31</v>
      </c>
      <c r="AV8" s="199">
        <v>305</v>
      </c>
      <c r="AW8" s="67" t="s">
        <v>29</v>
      </c>
      <c r="AX8" s="68">
        <v>220</v>
      </c>
      <c r="AY8" s="400" t="s">
        <v>35</v>
      </c>
      <c r="AZ8" s="68" t="s">
        <v>137</v>
      </c>
      <c r="BA8" s="133">
        <v>6</v>
      </c>
      <c r="BB8" s="1747"/>
      <c r="BC8" s="1743"/>
      <c r="BD8" s="135">
        <v>6</v>
      </c>
      <c r="BE8" s="136" t="s">
        <v>26</v>
      </c>
      <c r="BF8" s="221">
        <v>407</v>
      </c>
      <c r="BG8" s="124" t="s">
        <v>24</v>
      </c>
      <c r="BH8" s="214">
        <v>306</v>
      </c>
      <c r="BI8" s="388" t="s">
        <v>388</v>
      </c>
      <c r="BJ8" s="189" t="s">
        <v>92</v>
      </c>
      <c r="BK8" s="389" t="s">
        <v>368</v>
      </c>
      <c r="BL8" s="214" t="s">
        <v>95</v>
      </c>
      <c r="BM8" s="135">
        <v>6</v>
      </c>
      <c r="BN8" s="1754"/>
    </row>
    <row r="9" spans="1:66" ht="81.599999999999994" x14ac:dyDescent="0.25">
      <c r="A9" s="1691"/>
      <c r="B9" s="125">
        <v>7</v>
      </c>
      <c r="C9" s="189" t="s">
        <v>452</v>
      </c>
      <c r="D9" s="58" t="s">
        <v>76</v>
      </c>
      <c r="E9" s="189" t="s">
        <v>30</v>
      </c>
      <c r="F9" s="151">
        <v>105</v>
      </c>
      <c r="G9" s="97" t="s">
        <v>28</v>
      </c>
      <c r="H9" s="126" t="s">
        <v>77</v>
      </c>
      <c r="I9" s="127" t="s">
        <v>27</v>
      </c>
      <c r="J9" s="72">
        <v>300</v>
      </c>
      <c r="K9" s="58" t="s">
        <v>194</v>
      </c>
      <c r="L9" s="127">
        <v>205</v>
      </c>
      <c r="M9" s="39">
        <v>7</v>
      </c>
      <c r="N9" s="1676"/>
      <c r="O9" s="1682"/>
      <c r="P9" s="40">
        <v>7</v>
      </c>
      <c r="Q9" s="409" t="s">
        <v>426</v>
      </c>
      <c r="R9" s="69" t="s">
        <v>68</v>
      </c>
      <c r="S9" s="128" t="s">
        <v>132</v>
      </c>
      <c r="T9" s="128" t="s">
        <v>138</v>
      </c>
      <c r="U9" s="145" t="s">
        <v>26</v>
      </c>
      <c r="V9" s="201">
        <v>217</v>
      </c>
      <c r="W9" s="206" t="s">
        <v>29</v>
      </c>
      <c r="X9" s="206">
        <v>201</v>
      </c>
      <c r="Y9" s="40">
        <v>7</v>
      </c>
      <c r="Z9" s="1685"/>
      <c r="AA9" s="1710"/>
      <c r="AB9" s="41">
        <v>7</v>
      </c>
      <c r="AC9" s="73" t="s">
        <v>33</v>
      </c>
      <c r="AD9" s="73">
        <v>220</v>
      </c>
      <c r="AE9" s="344" t="s">
        <v>265</v>
      </c>
      <c r="AF9" s="344" t="s">
        <v>234</v>
      </c>
      <c r="AG9" s="132" t="s">
        <v>26</v>
      </c>
      <c r="AH9" s="132">
        <v>305</v>
      </c>
      <c r="AI9" s="131" t="s">
        <v>31</v>
      </c>
      <c r="AJ9" s="131">
        <v>207</v>
      </c>
      <c r="AK9" s="380" t="s">
        <v>24</v>
      </c>
      <c r="AL9" s="73">
        <v>304</v>
      </c>
      <c r="AM9" s="41">
        <v>7</v>
      </c>
      <c r="AN9" s="1724"/>
      <c r="AO9" s="1717"/>
      <c r="AP9" s="133">
        <v>7</v>
      </c>
      <c r="AQ9" s="400" t="s">
        <v>26</v>
      </c>
      <c r="AR9" s="234">
        <v>402</v>
      </c>
      <c r="AS9" s="400" t="s">
        <v>35</v>
      </c>
      <c r="AT9" s="68" t="s">
        <v>137</v>
      </c>
      <c r="AU9" s="400" t="s">
        <v>30</v>
      </c>
      <c r="AV9" s="199">
        <v>400</v>
      </c>
      <c r="AW9" s="400" t="s">
        <v>32</v>
      </c>
      <c r="AX9" s="68" t="s">
        <v>96</v>
      </c>
      <c r="AY9" s="400" t="s">
        <v>27</v>
      </c>
      <c r="AZ9" s="68" t="s">
        <v>89</v>
      </c>
      <c r="BA9" s="133">
        <v>7</v>
      </c>
      <c r="BB9" s="1747"/>
      <c r="BC9" s="1743"/>
      <c r="BD9" s="135">
        <v>7</v>
      </c>
      <c r="BE9" s="383" t="s">
        <v>31</v>
      </c>
      <c r="BF9" s="222">
        <v>405</v>
      </c>
      <c r="BG9" s="62" t="s">
        <v>306</v>
      </c>
      <c r="BH9" s="253">
        <v>406</v>
      </c>
      <c r="BI9" s="370" t="s">
        <v>307</v>
      </c>
      <c r="BJ9" s="64" t="s">
        <v>89</v>
      </c>
      <c r="BK9" s="124" t="s">
        <v>26</v>
      </c>
      <c r="BL9" s="214">
        <v>407</v>
      </c>
      <c r="BM9" s="135">
        <v>7</v>
      </c>
      <c r="BN9" s="1754"/>
    </row>
    <row r="10" spans="1:66" ht="122.4" x14ac:dyDescent="0.25">
      <c r="A10" s="1691"/>
      <c r="B10" s="125">
        <v>8</v>
      </c>
      <c r="C10" s="309" t="s">
        <v>163</v>
      </c>
      <c r="D10" s="309" t="s">
        <v>89</v>
      </c>
      <c r="E10" s="57" t="s">
        <v>167</v>
      </c>
      <c r="F10" s="310">
        <v>112</v>
      </c>
      <c r="G10" s="311" t="s">
        <v>189</v>
      </c>
      <c r="H10" s="311">
        <v>309</v>
      </c>
      <c r="I10" s="57" t="s">
        <v>184</v>
      </c>
      <c r="J10" s="57" t="s">
        <v>8</v>
      </c>
      <c r="K10" s="58" t="s">
        <v>167</v>
      </c>
      <c r="L10" s="256">
        <v>112</v>
      </c>
      <c r="M10" s="39">
        <v>8</v>
      </c>
      <c r="N10" s="1676"/>
      <c r="O10" s="1682"/>
      <c r="P10" s="40">
        <v>8</v>
      </c>
      <c r="Q10" s="429" t="s">
        <v>244</v>
      </c>
      <c r="R10" s="438"/>
      <c r="S10" s="59" t="s">
        <v>232</v>
      </c>
      <c r="T10" s="439"/>
      <c r="U10" s="435"/>
      <c r="V10" s="440"/>
      <c r="W10" s="427"/>
      <c r="X10" s="206">
        <v>201</v>
      </c>
      <c r="Y10" s="40">
        <v>8</v>
      </c>
      <c r="Z10" s="1685"/>
      <c r="AA10" s="1710"/>
      <c r="AB10" s="41">
        <v>8</v>
      </c>
      <c r="AC10" s="325" t="s">
        <v>259</v>
      </c>
      <c r="AD10" s="325">
        <v>400</v>
      </c>
      <c r="AE10" s="349" t="s">
        <v>260</v>
      </c>
      <c r="AF10" s="131"/>
      <c r="AG10" s="348" t="s">
        <v>260</v>
      </c>
      <c r="AH10" s="132"/>
      <c r="AI10" s="344" t="s">
        <v>261</v>
      </c>
      <c r="AJ10" s="344" t="s">
        <v>234</v>
      </c>
      <c r="AK10" s="325" t="s">
        <v>262</v>
      </c>
      <c r="AL10" s="325">
        <v>307</v>
      </c>
      <c r="AM10" s="41">
        <v>8</v>
      </c>
      <c r="AN10" s="1724"/>
      <c r="AO10" s="1717"/>
      <c r="AP10" s="133">
        <v>8</v>
      </c>
      <c r="AQ10" s="134"/>
      <c r="AR10" s="234">
        <v>104</v>
      </c>
      <c r="AS10" s="67" t="s">
        <v>29</v>
      </c>
      <c r="AT10" s="68">
        <v>402</v>
      </c>
      <c r="AU10" s="400" t="s">
        <v>25</v>
      </c>
      <c r="AV10" s="199" t="s">
        <v>70</v>
      </c>
      <c r="AW10" s="400" t="s">
        <v>27</v>
      </c>
      <c r="AX10" s="68" t="s">
        <v>89</v>
      </c>
      <c r="AY10" s="134" t="s">
        <v>31</v>
      </c>
      <c r="AZ10" s="68">
        <v>205</v>
      </c>
      <c r="BA10" s="133">
        <v>8</v>
      </c>
      <c r="BB10" s="1747"/>
      <c r="BC10" s="1743"/>
      <c r="BD10" s="135">
        <v>8</v>
      </c>
      <c r="BE10" s="63" t="s">
        <v>308</v>
      </c>
      <c r="BF10" s="254">
        <v>218</v>
      </c>
      <c r="BG10" s="124" t="s">
        <v>90</v>
      </c>
      <c r="BH10" s="214">
        <v>105</v>
      </c>
      <c r="BI10" s="142" t="s">
        <v>33</v>
      </c>
      <c r="BJ10" s="189">
        <v>213</v>
      </c>
      <c r="BK10" s="62" t="s">
        <v>308</v>
      </c>
      <c r="BL10" s="253">
        <v>218</v>
      </c>
      <c r="BM10" s="135">
        <v>8</v>
      </c>
      <c r="BN10" s="1754"/>
    </row>
    <row r="11" spans="1:66" ht="81.599999999999994" x14ac:dyDescent="0.25">
      <c r="A11" s="1691"/>
      <c r="B11" s="125">
        <v>9</v>
      </c>
      <c r="C11" s="309" t="s">
        <v>164</v>
      </c>
      <c r="D11" s="309">
        <v>105</v>
      </c>
      <c r="E11" s="310" t="s">
        <v>165</v>
      </c>
      <c r="F11" s="310">
        <v>307</v>
      </c>
      <c r="G11" s="311" t="s">
        <v>165</v>
      </c>
      <c r="H11" s="311">
        <v>307</v>
      </c>
      <c r="I11" s="310" t="s">
        <v>165</v>
      </c>
      <c r="J11" s="310">
        <v>307</v>
      </c>
      <c r="K11" s="58" t="s">
        <v>164</v>
      </c>
      <c r="L11" s="256">
        <v>105</v>
      </c>
      <c r="M11" s="39">
        <v>9</v>
      </c>
      <c r="N11" s="1676"/>
      <c r="O11" s="1682"/>
      <c r="P11" s="40">
        <v>9</v>
      </c>
      <c r="Q11" s="429" t="s">
        <v>264</v>
      </c>
      <c r="R11" s="438"/>
      <c r="S11" s="428" t="s">
        <v>264</v>
      </c>
      <c r="T11" s="439"/>
      <c r="U11" s="435" t="s">
        <v>264</v>
      </c>
      <c r="V11" s="440"/>
      <c r="W11" s="428" t="s">
        <v>264</v>
      </c>
      <c r="X11" s="206" t="s">
        <v>130</v>
      </c>
      <c r="Y11" s="40">
        <v>9</v>
      </c>
      <c r="Z11" s="1685"/>
      <c r="AA11" s="1710"/>
      <c r="AB11" s="41">
        <v>9</v>
      </c>
      <c r="AC11" s="325" t="s">
        <v>236</v>
      </c>
      <c r="AD11" s="325" t="s">
        <v>237</v>
      </c>
      <c r="AE11" s="131"/>
      <c r="AF11" s="131"/>
      <c r="AG11" s="132"/>
      <c r="AH11" s="132"/>
      <c r="AI11" s="344" t="s">
        <v>261</v>
      </c>
      <c r="AJ11" s="344" t="s">
        <v>234</v>
      </c>
      <c r="AK11" s="325" t="s">
        <v>263</v>
      </c>
      <c r="AL11" s="325" t="s">
        <v>235</v>
      </c>
      <c r="AM11" s="41">
        <v>9</v>
      </c>
      <c r="AN11" s="1724"/>
      <c r="AO11" s="1718"/>
      <c r="AP11" s="133">
        <v>9</v>
      </c>
      <c r="AQ11" s="354" t="s">
        <v>288</v>
      </c>
      <c r="AR11" s="355">
        <v>218</v>
      </c>
      <c r="AS11" s="356" t="s">
        <v>288</v>
      </c>
      <c r="AT11" s="357">
        <v>218</v>
      </c>
      <c r="AU11" s="358" t="s">
        <v>288</v>
      </c>
      <c r="AV11" s="352">
        <v>218</v>
      </c>
      <c r="AW11" s="356" t="s">
        <v>288</v>
      </c>
      <c r="AX11" s="357">
        <v>218</v>
      </c>
      <c r="AY11" s="354" t="s">
        <v>288</v>
      </c>
      <c r="AZ11" s="357">
        <v>218</v>
      </c>
      <c r="BA11" s="133">
        <v>9</v>
      </c>
      <c r="BB11" s="1748"/>
      <c r="BC11" s="1744"/>
      <c r="BD11" s="135">
        <v>9</v>
      </c>
      <c r="BE11" s="63" t="s">
        <v>309</v>
      </c>
      <c r="BF11" s="254">
        <v>105</v>
      </c>
      <c r="BG11" s="62" t="s">
        <v>309</v>
      </c>
      <c r="BH11" s="253">
        <v>105</v>
      </c>
      <c r="BI11" s="371" t="s">
        <v>260</v>
      </c>
      <c r="BJ11" s="189"/>
      <c r="BK11" s="372" t="s">
        <v>260</v>
      </c>
      <c r="BL11" s="253"/>
      <c r="BM11" s="135">
        <v>9</v>
      </c>
      <c r="BN11" s="1755"/>
    </row>
    <row r="12" spans="1:66" ht="122.4" x14ac:dyDescent="0.25">
      <c r="A12" s="1691"/>
      <c r="B12" s="152">
        <v>10</v>
      </c>
      <c r="C12" s="149"/>
      <c r="D12" s="149"/>
      <c r="E12" s="151"/>
      <c r="F12" s="151"/>
      <c r="G12" s="150"/>
      <c r="H12" s="150"/>
      <c r="I12" s="310" t="s">
        <v>163</v>
      </c>
      <c r="J12" s="151"/>
      <c r="K12" s="461"/>
      <c r="L12" s="153"/>
      <c r="M12" s="45">
        <v>10</v>
      </c>
      <c r="N12" s="1676"/>
      <c r="O12" s="1682"/>
      <c r="P12" s="46">
        <v>10</v>
      </c>
      <c r="Q12" s="315"/>
      <c r="R12" s="69"/>
      <c r="S12" s="59"/>
      <c r="T12" s="59"/>
      <c r="U12" s="60"/>
      <c r="V12" s="201"/>
      <c r="W12" s="307"/>
      <c r="X12" s="238">
        <v>201</v>
      </c>
      <c r="Y12" s="46">
        <v>10</v>
      </c>
      <c r="Z12" s="1685"/>
      <c r="AA12" s="1710"/>
      <c r="AB12" s="47">
        <v>10</v>
      </c>
      <c r="AC12" s="345" t="s">
        <v>264</v>
      </c>
      <c r="AD12" s="345">
        <v>216</v>
      </c>
      <c r="AE12" s="346" t="s">
        <v>264</v>
      </c>
      <c r="AF12" s="346">
        <v>216</v>
      </c>
      <c r="AG12" s="347" t="s">
        <v>264</v>
      </c>
      <c r="AH12" s="347">
        <v>216</v>
      </c>
      <c r="AI12" s="346" t="s">
        <v>264</v>
      </c>
      <c r="AJ12" s="346">
        <v>216</v>
      </c>
      <c r="AK12" s="345" t="s">
        <v>264</v>
      </c>
      <c r="AL12" s="345">
        <v>216</v>
      </c>
      <c r="AM12" s="47">
        <v>10</v>
      </c>
      <c r="AN12" s="1724"/>
      <c r="AO12" s="1718"/>
      <c r="AP12" s="133">
        <v>10</v>
      </c>
      <c r="AQ12" s="354" t="s">
        <v>261</v>
      </c>
      <c r="AR12" s="355">
        <v>104</v>
      </c>
      <c r="AS12" s="67"/>
      <c r="AT12" s="68"/>
      <c r="AU12" s="66"/>
      <c r="AV12" s="199"/>
      <c r="AW12" s="67"/>
      <c r="AX12" s="68"/>
      <c r="AY12" s="354" t="s">
        <v>238</v>
      </c>
      <c r="AZ12" s="357" t="s">
        <v>237</v>
      </c>
      <c r="BA12" s="133">
        <v>10</v>
      </c>
      <c r="BB12" s="1748"/>
      <c r="BC12" s="1744"/>
      <c r="BD12" s="135">
        <v>10</v>
      </c>
      <c r="BE12" s="63" t="s">
        <v>294</v>
      </c>
      <c r="BF12" s="254" t="s">
        <v>310</v>
      </c>
      <c r="BG12" s="62" t="s">
        <v>294</v>
      </c>
      <c r="BH12" s="253" t="s">
        <v>310</v>
      </c>
      <c r="BI12" s="370" t="s">
        <v>311</v>
      </c>
      <c r="BJ12" s="64" t="s">
        <v>310</v>
      </c>
      <c r="BK12" s="62" t="s">
        <v>311</v>
      </c>
      <c r="BL12" s="253" t="s">
        <v>310</v>
      </c>
      <c r="BM12" s="135">
        <v>10</v>
      </c>
      <c r="BN12" s="1755"/>
    </row>
    <row r="13" spans="1:66" ht="40.799999999999997" x14ac:dyDescent="0.25">
      <c r="A13" s="1691"/>
      <c r="B13" s="152">
        <v>11</v>
      </c>
      <c r="C13" s="149"/>
      <c r="D13" s="149"/>
      <c r="E13" s="151"/>
      <c r="F13" s="151"/>
      <c r="G13" s="150"/>
      <c r="H13" s="150"/>
      <c r="I13" s="151"/>
      <c r="J13" s="151"/>
      <c r="K13" s="461"/>
      <c r="L13" s="153"/>
      <c r="M13" s="45">
        <v>11</v>
      </c>
      <c r="N13" s="1676"/>
      <c r="O13" s="1682"/>
      <c r="P13" s="46">
        <v>11</v>
      </c>
      <c r="Q13" s="315"/>
      <c r="R13" s="69"/>
      <c r="S13" s="59"/>
      <c r="T13" s="128"/>
      <c r="U13" s="60"/>
      <c r="V13" s="201"/>
      <c r="W13" s="307"/>
      <c r="X13" s="238" t="s">
        <v>78</v>
      </c>
      <c r="Y13" s="46">
        <v>11</v>
      </c>
      <c r="Z13" s="1685"/>
      <c r="AA13" s="1710"/>
      <c r="AB13" s="47">
        <v>11</v>
      </c>
      <c r="AC13" s="155"/>
      <c r="AD13" s="155"/>
      <c r="AE13" s="156"/>
      <c r="AF13" s="156"/>
      <c r="AG13" s="157"/>
      <c r="AH13" s="157"/>
      <c r="AI13" s="156"/>
      <c r="AJ13" s="156"/>
      <c r="AK13" s="155"/>
      <c r="AL13" s="155"/>
      <c r="AM13" s="47">
        <v>11</v>
      </c>
      <c r="AN13" s="1724"/>
      <c r="AO13" s="1718"/>
      <c r="AP13" s="158">
        <v>11</v>
      </c>
      <c r="AQ13" s="354" t="s">
        <v>261</v>
      </c>
      <c r="AR13" s="355">
        <v>104</v>
      </c>
      <c r="AS13" s="159"/>
      <c r="AT13" s="229"/>
      <c r="AU13" s="160"/>
      <c r="AV13" s="225"/>
      <c r="AW13" s="67"/>
      <c r="AX13" s="229"/>
      <c r="AY13" s="232"/>
      <c r="AZ13" s="229"/>
      <c r="BA13" s="158">
        <v>11</v>
      </c>
      <c r="BB13" s="1748"/>
      <c r="BC13" s="1744"/>
      <c r="BD13" s="161">
        <v>11</v>
      </c>
      <c r="BE13" s="162"/>
      <c r="BF13" s="223"/>
      <c r="BG13" s="163"/>
      <c r="BH13" s="216"/>
      <c r="BI13" s="164"/>
      <c r="BJ13" s="210"/>
      <c r="BK13" s="163"/>
      <c r="BL13" s="216"/>
      <c r="BM13" s="161">
        <v>11</v>
      </c>
      <c r="BN13" s="1755"/>
    </row>
    <row r="14" spans="1:66" ht="21" thickBot="1" x14ac:dyDescent="0.4">
      <c r="A14" s="1692"/>
      <c r="B14" s="165">
        <v>12</v>
      </c>
      <c r="C14" s="166"/>
      <c r="D14" s="166"/>
      <c r="E14" s="167"/>
      <c r="F14" s="167"/>
      <c r="G14" s="168"/>
      <c r="H14" s="168"/>
      <c r="I14" s="169"/>
      <c r="J14" s="169"/>
      <c r="K14" s="462"/>
      <c r="L14" s="170"/>
      <c r="M14" s="42">
        <v>12</v>
      </c>
      <c r="N14" s="1677"/>
      <c r="O14" s="1683"/>
      <c r="P14" s="43">
        <v>12</v>
      </c>
      <c r="Q14" s="324"/>
      <c r="R14" s="171"/>
      <c r="S14" s="172"/>
      <c r="T14" s="172"/>
      <c r="U14" s="173"/>
      <c r="V14" s="243"/>
      <c r="W14" s="331"/>
      <c r="X14" s="192" t="s">
        <v>89</v>
      </c>
      <c r="Y14" s="43">
        <v>12</v>
      </c>
      <c r="Z14" s="1686"/>
      <c r="AA14" s="1711"/>
      <c r="AB14" s="44">
        <v>12</v>
      </c>
      <c r="AC14" s="174"/>
      <c r="AD14" s="174"/>
      <c r="AE14" s="175"/>
      <c r="AF14" s="175"/>
      <c r="AG14" s="176"/>
      <c r="AH14" s="176"/>
      <c r="AI14" s="175"/>
      <c r="AJ14" s="175"/>
      <c r="AK14" s="174"/>
      <c r="AL14" s="174"/>
      <c r="AM14" s="44">
        <v>12</v>
      </c>
      <c r="AN14" s="1725"/>
      <c r="AO14" s="1719"/>
      <c r="AP14" s="177">
        <v>12</v>
      </c>
      <c r="AQ14" s="134"/>
      <c r="AR14" s="236"/>
      <c r="AS14" s="178"/>
      <c r="AT14" s="231"/>
      <c r="AU14" s="179"/>
      <c r="AV14" s="225"/>
      <c r="AW14" s="159"/>
      <c r="AX14" s="229"/>
      <c r="AY14" s="232"/>
      <c r="AZ14" s="229"/>
      <c r="BA14" s="177">
        <v>12</v>
      </c>
      <c r="BB14" s="1749"/>
      <c r="BC14" s="1745"/>
      <c r="BD14" s="180">
        <v>12</v>
      </c>
      <c r="BE14" s="181"/>
      <c r="BF14" s="224"/>
      <c r="BG14" s="182"/>
      <c r="BH14" s="219"/>
      <c r="BI14" s="183"/>
      <c r="BJ14" s="194"/>
      <c r="BK14" s="184"/>
      <c r="BL14" s="195"/>
      <c r="BM14" s="180">
        <v>12</v>
      </c>
      <c r="BN14" s="1756"/>
    </row>
    <row r="15" spans="1:66" ht="81.599999999999994" x14ac:dyDescent="0.25">
      <c r="A15" s="1690" t="s">
        <v>0</v>
      </c>
      <c r="B15" s="103">
        <v>1</v>
      </c>
      <c r="C15" s="104" t="s">
        <v>24</v>
      </c>
      <c r="D15" s="104">
        <v>308</v>
      </c>
      <c r="E15" s="212" t="s">
        <v>32</v>
      </c>
      <c r="F15" s="107">
        <v>403</v>
      </c>
      <c r="G15" s="106" t="s">
        <v>127</v>
      </c>
      <c r="H15" s="106" t="s">
        <v>108</v>
      </c>
      <c r="I15" s="258" t="s">
        <v>191</v>
      </c>
      <c r="J15" s="255">
        <v>203</v>
      </c>
      <c r="K15" s="104" t="s">
        <v>24</v>
      </c>
      <c r="L15" s="107">
        <v>309</v>
      </c>
      <c r="M15" s="36">
        <v>1</v>
      </c>
      <c r="N15" s="1687" t="s">
        <v>0</v>
      </c>
      <c r="O15" s="1681" t="s">
        <v>0</v>
      </c>
      <c r="P15" s="37">
        <v>1</v>
      </c>
      <c r="Q15" s="380" t="s">
        <v>422</v>
      </c>
      <c r="R15" s="452"/>
      <c r="S15" s="385" t="s">
        <v>247</v>
      </c>
      <c r="T15" s="455"/>
      <c r="U15" s="381" t="s">
        <v>24</v>
      </c>
      <c r="V15" s="244"/>
      <c r="W15" s="109" t="s">
        <v>24</v>
      </c>
      <c r="X15" s="207"/>
      <c r="Y15" s="37">
        <v>1</v>
      </c>
      <c r="Z15" s="1684" t="s">
        <v>0</v>
      </c>
      <c r="AA15" s="1709" t="s">
        <v>0</v>
      </c>
      <c r="AB15" s="38">
        <v>1</v>
      </c>
      <c r="AC15" s="185" t="s">
        <v>28</v>
      </c>
      <c r="AD15" s="115" t="s">
        <v>109</v>
      </c>
      <c r="AE15" s="112" t="s">
        <v>26</v>
      </c>
      <c r="AF15" s="112">
        <v>402</v>
      </c>
      <c r="AG15" s="113" t="s">
        <v>33</v>
      </c>
      <c r="AH15" s="113">
        <v>213</v>
      </c>
      <c r="AI15" s="114"/>
      <c r="AJ15" s="114"/>
      <c r="AK15" s="115" t="s">
        <v>26</v>
      </c>
      <c r="AL15" s="115">
        <v>206</v>
      </c>
      <c r="AM15" s="38">
        <v>1</v>
      </c>
      <c r="AN15" s="1723" t="s">
        <v>0</v>
      </c>
      <c r="AO15" s="1716" t="s">
        <v>0</v>
      </c>
      <c r="AP15" s="116">
        <v>1</v>
      </c>
      <c r="AQ15" s="404" t="s">
        <v>24</v>
      </c>
      <c r="AR15" s="203">
        <v>204</v>
      </c>
      <c r="AS15" s="404" t="s">
        <v>26</v>
      </c>
      <c r="AT15" s="204">
        <v>305</v>
      </c>
      <c r="AU15" s="119" t="s">
        <v>32</v>
      </c>
      <c r="AV15" s="252" t="s">
        <v>70</v>
      </c>
      <c r="AW15" s="118" t="s">
        <v>65</v>
      </c>
      <c r="AX15" s="204">
        <v>220</v>
      </c>
      <c r="AY15" s="117" t="s">
        <v>64</v>
      </c>
      <c r="AZ15" s="204">
        <v>400</v>
      </c>
      <c r="BA15" s="116">
        <v>1</v>
      </c>
      <c r="BB15" s="1760" t="s">
        <v>0</v>
      </c>
      <c r="BC15" s="1742" t="s">
        <v>0</v>
      </c>
      <c r="BD15" s="120">
        <v>1</v>
      </c>
      <c r="BE15" s="373" t="s">
        <v>312</v>
      </c>
      <c r="BF15" s="369">
        <v>303</v>
      </c>
      <c r="BG15" s="122" t="s">
        <v>30</v>
      </c>
      <c r="BH15" s="218">
        <v>105</v>
      </c>
      <c r="BI15" s="123" t="s">
        <v>44</v>
      </c>
      <c r="BJ15" s="212">
        <v>218</v>
      </c>
      <c r="BK15" s="396" t="s">
        <v>26</v>
      </c>
      <c r="BL15" s="217">
        <v>208</v>
      </c>
      <c r="BM15" s="120">
        <v>1</v>
      </c>
      <c r="BN15" s="1757" t="s">
        <v>0</v>
      </c>
    </row>
    <row r="16" spans="1:66" ht="122.4" x14ac:dyDescent="0.25">
      <c r="A16" s="1691"/>
      <c r="B16" s="125">
        <v>2</v>
      </c>
      <c r="C16" s="249" t="s">
        <v>125</v>
      </c>
      <c r="D16" s="144" t="s">
        <v>76</v>
      </c>
      <c r="E16" s="211" t="s">
        <v>26</v>
      </c>
      <c r="F16" s="127">
        <v>305</v>
      </c>
      <c r="G16" s="189" t="s">
        <v>422</v>
      </c>
      <c r="H16" s="97" t="s">
        <v>89</v>
      </c>
      <c r="I16" s="72" t="s">
        <v>158</v>
      </c>
      <c r="J16" s="211">
        <v>203</v>
      </c>
      <c r="K16" s="189" t="s">
        <v>26</v>
      </c>
      <c r="L16" s="72">
        <v>307</v>
      </c>
      <c r="M16" s="39">
        <v>2</v>
      </c>
      <c r="N16" s="1688"/>
      <c r="O16" s="1682"/>
      <c r="P16" s="40">
        <v>2</v>
      </c>
      <c r="Q16" s="380" t="s">
        <v>24</v>
      </c>
      <c r="R16" s="248"/>
      <c r="S16" s="390" t="s">
        <v>32</v>
      </c>
      <c r="T16" s="205"/>
      <c r="U16" s="129" t="s">
        <v>24</v>
      </c>
      <c r="V16" s="242"/>
      <c r="W16" s="380" t="s">
        <v>30</v>
      </c>
      <c r="X16" s="206"/>
      <c r="Y16" s="40">
        <v>2</v>
      </c>
      <c r="Z16" s="1685"/>
      <c r="AA16" s="1710"/>
      <c r="AB16" s="41">
        <v>2</v>
      </c>
      <c r="AC16" s="482" t="s">
        <v>447</v>
      </c>
      <c r="AD16" s="410" t="s">
        <v>109</v>
      </c>
      <c r="AE16" s="410" t="s">
        <v>25</v>
      </c>
      <c r="AF16" s="410" t="s">
        <v>70</v>
      </c>
      <c r="AG16" s="410" t="s">
        <v>26</v>
      </c>
      <c r="AH16" s="410">
        <v>206</v>
      </c>
      <c r="AI16" s="411" t="s">
        <v>24</v>
      </c>
      <c r="AJ16" s="143">
        <v>400</v>
      </c>
      <c r="AK16" s="409" t="s">
        <v>397</v>
      </c>
      <c r="AL16" s="73" t="s">
        <v>122</v>
      </c>
      <c r="AM16" s="41">
        <v>2</v>
      </c>
      <c r="AN16" s="1724"/>
      <c r="AO16" s="1717"/>
      <c r="AP16" s="133">
        <v>2</v>
      </c>
      <c r="AQ16" s="134" t="s">
        <v>44</v>
      </c>
      <c r="AR16" s="234">
        <v>218</v>
      </c>
      <c r="AS16" s="67" t="s">
        <v>31</v>
      </c>
      <c r="AT16" s="68">
        <v>202</v>
      </c>
      <c r="AU16" s="400" t="s">
        <v>24</v>
      </c>
      <c r="AV16" s="199">
        <v>306</v>
      </c>
      <c r="AW16" s="148" t="s">
        <v>27</v>
      </c>
      <c r="AX16" s="230" t="s">
        <v>89</v>
      </c>
      <c r="AY16" s="402" t="s">
        <v>32</v>
      </c>
      <c r="AZ16" s="230">
        <v>220</v>
      </c>
      <c r="BA16" s="133">
        <v>2</v>
      </c>
      <c r="BB16" s="1761"/>
      <c r="BC16" s="1743"/>
      <c r="BD16" s="135">
        <v>2</v>
      </c>
      <c r="BE16" s="379" t="s">
        <v>24</v>
      </c>
      <c r="BF16" s="390">
        <v>304</v>
      </c>
      <c r="BG16" s="383" t="s">
        <v>33</v>
      </c>
      <c r="BH16" s="214">
        <v>213</v>
      </c>
      <c r="BI16" s="142" t="s">
        <v>24</v>
      </c>
      <c r="BJ16" s="189">
        <v>105</v>
      </c>
      <c r="BK16" s="383" t="s">
        <v>64</v>
      </c>
      <c r="BL16" s="214">
        <v>407</v>
      </c>
      <c r="BM16" s="135">
        <v>2</v>
      </c>
      <c r="BN16" s="1758"/>
    </row>
    <row r="17" spans="1:66" ht="142.80000000000001" x14ac:dyDescent="0.25">
      <c r="A17" s="1691"/>
      <c r="B17" s="125">
        <v>3</v>
      </c>
      <c r="C17" s="415" t="s">
        <v>405</v>
      </c>
      <c r="D17" s="70" t="s">
        <v>76</v>
      </c>
      <c r="E17" s="189" t="s">
        <v>24</v>
      </c>
      <c r="F17" s="72">
        <v>303</v>
      </c>
      <c r="G17" s="189" t="s">
        <v>24</v>
      </c>
      <c r="H17" s="97">
        <v>220</v>
      </c>
      <c r="I17" s="189" t="s">
        <v>26</v>
      </c>
      <c r="J17" s="127">
        <v>203</v>
      </c>
      <c r="K17" s="70" t="s">
        <v>29</v>
      </c>
      <c r="L17" s="72">
        <v>304</v>
      </c>
      <c r="M17" s="39">
        <v>3</v>
      </c>
      <c r="N17" s="1688"/>
      <c r="O17" s="1682"/>
      <c r="P17" s="40">
        <v>3</v>
      </c>
      <c r="Q17" s="380" t="s">
        <v>30</v>
      </c>
      <c r="R17" s="248"/>
      <c r="S17" s="390" t="s">
        <v>24</v>
      </c>
      <c r="T17" s="205"/>
      <c r="U17" s="408" t="s">
        <v>456</v>
      </c>
      <c r="V17" s="242"/>
      <c r="W17" s="130" t="s">
        <v>24</v>
      </c>
      <c r="X17" s="205"/>
      <c r="Y17" s="40">
        <v>3</v>
      </c>
      <c r="Z17" s="1685"/>
      <c r="AA17" s="1710"/>
      <c r="AB17" s="41">
        <v>3</v>
      </c>
      <c r="AC17" s="380" t="s">
        <v>26</v>
      </c>
      <c r="AD17" s="380">
        <v>207</v>
      </c>
      <c r="AE17" s="380" t="s">
        <v>32</v>
      </c>
      <c r="AF17" s="131">
        <v>402</v>
      </c>
      <c r="AG17" s="409" t="s">
        <v>448</v>
      </c>
      <c r="AH17" s="140" t="s">
        <v>77</v>
      </c>
      <c r="AI17" s="390" t="s">
        <v>25</v>
      </c>
      <c r="AJ17" s="143" t="s">
        <v>70</v>
      </c>
      <c r="AK17" s="380" t="s">
        <v>398</v>
      </c>
      <c r="AL17" s="73" t="s">
        <v>123</v>
      </c>
      <c r="AM17" s="41">
        <v>3</v>
      </c>
      <c r="AN17" s="1724"/>
      <c r="AO17" s="1717"/>
      <c r="AP17" s="133">
        <v>3</v>
      </c>
      <c r="AQ17" s="400" t="s">
        <v>160</v>
      </c>
      <c r="AR17" s="235" t="s">
        <v>105</v>
      </c>
      <c r="AS17" s="400" t="s">
        <v>33</v>
      </c>
      <c r="AT17" s="68">
        <v>308</v>
      </c>
      <c r="AU17" s="402" t="s">
        <v>26</v>
      </c>
      <c r="AV17" s="226">
        <v>305</v>
      </c>
      <c r="AW17" s="67" t="s">
        <v>30</v>
      </c>
      <c r="AX17" s="68">
        <v>400</v>
      </c>
      <c r="AY17" s="400" t="s">
        <v>26</v>
      </c>
      <c r="AZ17" s="68">
        <v>206</v>
      </c>
      <c r="BA17" s="133">
        <v>3</v>
      </c>
      <c r="BB17" s="1761"/>
      <c r="BC17" s="1743"/>
      <c r="BD17" s="135">
        <v>3</v>
      </c>
      <c r="BE17" s="383" t="s">
        <v>32</v>
      </c>
      <c r="BF17" s="380">
        <v>407</v>
      </c>
      <c r="BG17" s="383" t="s">
        <v>24</v>
      </c>
      <c r="BH17" s="215">
        <v>306</v>
      </c>
      <c r="BI17" s="379" t="s">
        <v>33</v>
      </c>
      <c r="BJ17" s="390">
        <v>213</v>
      </c>
      <c r="BK17" s="383" t="s">
        <v>44</v>
      </c>
      <c r="BL17" s="214">
        <v>218</v>
      </c>
      <c r="BM17" s="135">
        <v>3</v>
      </c>
      <c r="BN17" s="1758"/>
    </row>
    <row r="18" spans="1:66" ht="102" x14ac:dyDescent="0.25">
      <c r="A18" s="1691"/>
      <c r="B18" s="125">
        <v>4</v>
      </c>
      <c r="C18" s="189" t="s">
        <v>31</v>
      </c>
      <c r="D18" s="70">
        <v>202</v>
      </c>
      <c r="E18" s="72" t="s">
        <v>24</v>
      </c>
      <c r="F18" s="72">
        <v>303</v>
      </c>
      <c r="G18" s="189" t="s">
        <v>26</v>
      </c>
      <c r="H18" s="97">
        <v>206</v>
      </c>
      <c r="I18" s="189" t="s">
        <v>29</v>
      </c>
      <c r="J18" s="72">
        <v>403</v>
      </c>
      <c r="K18" s="189" t="s">
        <v>30</v>
      </c>
      <c r="L18" s="72">
        <v>105</v>
      </c>
      <c r="M18" s="39">
        <v>4</v>
      </c>
      <c r="N18" s="1688"/>
      <c r="O18" s="1682"/>
      <c r="P18" s="40">
        <v>4</v>
      </c>
      <c r="Q18" s="69" t="s">
        <v>26</v>
      </c>
      <c r="R18" s="332" t="s">
        <v>234</v>
      </c>
      <c r="S18" s="380" t="s">
        <v>409</v>
      </c>
      <c r="T18" s="307" t="s">
        <v>234</v>
      </c>
      <c r="U18" s="380" t="s">
        <v>30</v>
      </c>
      <c r="V18" s="61" t="s">
        <v>234</v>
      </c>
      <c r="W18" s="128" t="s">
        <v>27</v>
      </c>
      <c r="X18" s="308" t="s">
        <v>234</v>
      </c>
      <c r="Y18" s="40">
        <v>4</v>
      </c>
      <c r="Z18" s="1685"/>
      <c r="AA18" s="1710"/>
      <c r="AB18" s="41">
        <v>4</v>
      </c>
      <c r="AC18" s="390" t="s">
        <v>24</v>
      </c>
      <c r="AD18" s="380">
        <v>204</v>
      </c>
      <c r="AE18" s="390" t="s">
        <v>24</v>
      </c>
      <c r="AF18" s="131">
        <v>306</v>
      </c>
      <c r="AG18" s="408" t="s">
        <v>391</v>
      </c>
      <c r="AH18" s="140" t="s">
        <v>77</v>
      </c>
      <c r="AI18" s="380" t="s">
        <v>394</v>
      </c>
      <c r="AJ18" s="131" t="s">
        <v>114</v>
      </c>
      <c r="AK18" s="390" t="s">
        <v>25</v>
      </c>
      <c r="AL18" s="146" t="s">
        <v>70</v>
      </c>
      <c r="AM18" s="41">
        <v>4</v>
      </c>
      <c r="AN18" s="1724"/>
      <c r="AO18" s="1717"/>
      <c r="AP18" s="133">
        <v>4</v>
      </c>
      <c r="AQ18" s="134" t="s">
        <v>160</v>
      </c>
      <c r="AR18" s="234" t="s">
        <v>106</v>
      </c>
      <c r="AS18" s="148" t="s">
        <v>65</v>
      </c>
      <c r="AT18" s="230">
        <v>305</v>
      </c>
      <c r="AU18" s="400" t="s">
        <v>33</v>
      </c>
      <c r="AV18" s="199">
        <v>201</v>
      </c>
      <c r="AW18" s="402" t="s">
        <v>31</v>
      </c>
      <c r="AX18" s="230">
        <v>307</v>
      </c>
      <c r="AY18" s="405" t="s">
        <v>370</v>
      </c>
      <c r="AZ18" s="230" t="s">
        <v>103</v>
      </c>
      <c r="BA18" s="133">
        <v>4</v>
      </c>
      <c r="BB18" s="1761"/>
      <c r="BC18" s="1743"/>
      <c r="BD18" s="135">
        <v>4</v>
      </c>
      <c r="BE18" s="379" t="s">
        <v>44</v>
      </c>
      <c r="BF18" s="390">
        <v>218</v>
      </c>
      <c r="BG18" s="379" t="s">
        <v>26</v>
      </c>
      <c r="BH18" s="214">
        <v>203</v>
      </c>
      <c r="BI18" s="379" t="s">
        <v>29</v>
      </c>
      <c r="BJ18" s="390">
        <v>304</v>
      </c>
      <c r="BK18" s="383" t="s">
        <v>33</v>
      </c>
      <c r="BL18" s="214">
        <v>213</v>
      </c>
      <c r="BM18" s="135">
        <v>4</v>
      </c>
      <c r="BN18" s="1758"/>
    </row>
    <row r="19" spans="1:66" ht="122.4" x14ac:dyDescent="0.25">
      <c r="A19" s="1691"/>
      <c r="B19" s="125">
        <v>5</v>
      </c>
      <c r="C19" s="189" t="s">
        <v>29</v>
      </c>
      <c r="D19" s="70">
        <v>308</v>
      </c>
      <c r="E19" s="189" t="s">
        <v>31</v>
      </c>
      <c r="F19" s="72">
        <v>202</v>
      </c>
      <c r="G19" s="189" t="s">
        <v>31</v>
      </c>
      <c r="H19" s="97">
        <v>307</v>
      </c>
      <c r="I19" s="72" t="s">
        <v>24</v>
      </c>
      <c r="J19" s="72">
        <v>403</v>
      </c>
      <c r="K19" s="426" t="s">
        <v>388</v>
      </c>
      <c r="L19" s="72" t="s">
        <v>91</v>
      </c>
      <c r="M19" s="39">
        <v>5</v>
      </c>
      <c r="N19" s="1688"/>
      <c r="O19" s="1682"/>
      <c r="P19" s="40">
        <v>5</v>
      </c>
      <c r="Q19" s="69" t="s">
        <v>27</v>
      </c>
      <c r="R19" s="453" t="s">
        <v>235</v>
      </c>
      <c r="S19" s="380" t="s">
        <v>431</v>
      </c>
      <c r="T19" s="308" t="s">
        <v>237</v>
      </c>
      <c r="U19" s="380" t="s">
        <v>409</v>
      </c>
      <c r="V19" s="61" t="s">
        <v>237</v>
      </c>
      <c r="W19" s="390" t="s">
        <v>26</v>
      </c>
      <c r="X19" s="205"/>
      <c r="Y19" s="40">
        <v>5</v>
      </c>
      <c r="Z19" s="1685"/>
      <c r="AA19" s="1710"/>
      <c r="AB19" s="41">
        <v>5</v>
      </c>
      <c r="AC19" s="390" t="s">
        <v>25</v>
      </c>
      <c r="AD19" s="380" t="s">
        <v>70</v>
      </c>
      <c r="AE19" s="380" t="s">
        <v>33</v>
      </c>
      <c r="AF19" s="143">
        <v>213</v>
      </c>
      <c r="AG19" s="380" t="s">
        <v>395</v>
      </c>
      <c r="AH19" s="140" t="s">
        <v>114</v>
      </c>
      <c r="AI19" s="412" t="s">
        <v>64</v>
      </c>
      <c r="AJ19" s="187">
        <v>113</v>
      </c>
      <c r="AK19" s="482" t="s">
        <v>447</v>
      </c>
      <c r="AL19" s="188" t="s">
        <v>77</v>
      </c>
      <c r="AM19" s="41">
        <v>5</v>
      </c>
      <c r="AN19" s="1724"/>
      <c r="AO19" s="1717"/>
      <c r="AP19" s="133">
        <v>5</v>
      </c>
      <c r="AQ19" s="400" t="s">
        <v>65</v>
      </c>
      <c r="AR19" s="234">
        <v>204</v>
      </c>
      <c r="AS19" s="67" t="s">
        <v>97</v>
      </c>
      <c r="AT19" s="68" t="s">
        <v>80</v>
      </c>
      <c r="AU19" s="400" t="s">
        <v>26</v>
      </c>
      <c r="AV19" s="199">
        <v>305</v>
      </c>
      <c r="AW19" s="400" t="s">
        <v>33</v>
      </c>
      <c r="AX19" s="68">
        <v>207</v>
      </c>
      <c r="AY19" s="400" t="s">
        <v>24</v>
      </c>
      <c r="AZ19" s="68">
        <v>220</v>
      </c>
      <c r="BA19" s="133">
        <v>5</v>
      </c>
      <c r="BB19" s="1761"/>
      <c r="BC19" s="1743"/>
      <c r="BD19" s="135">
        <v>5</v>
      </c>
      <c r="BE19" s="383" t="s">
        <v>26</v>
      </c>
      <c r="BF19" s="380">
        <v>206</v>
      </c>
      <c r="BG19" s="383" t="s">
        <v>44</v>
      </c>
      <c r="BH19" s="214">
        <v>218</v>
      </c>
      <c r="BI19" s="383" t="s">
        <v>30</v>
      </c>
      <c r="BJ19" s="189">
        <v>105</v>
      </c>
      <c r="BK19" s="124" t="s">
        <v>32</v>
      </c>
      <c r="BL19" s="214">
        <v>407</v>
      </c>
      <c r="BM19" s="135">
        <v>5</v>
      </c>
      <c r="BN19" s="1758"/>
    </row>
    <row r="20" spans="1:66" ht="122.4" x14ac:dyDescent="0.25">
      <c r="A20" s="1691"/>
      <c r="B20" s="125">
        <v>6</v>
      </c>
      <c r="C20" s="189" t="s">
        <v>26</v>
      </c>
      <c r="D20" s="70">
        <v>204</v>
      </c>
      <c r="E20" s="72"/>
      <c r="F20" s="72"/>
      <c r="G20" s="189" t="s">
        <v>157</v>
      </c>
      <c r="H20" s="97" t="s">
        <v>70</v>
      </c>
      <c r="I20" s="72" t="s">
        <v>127</v>
      </c>
      <c r="J20" s="72" t="s">
        <v>222</v>
      </c>
      <c r="K20" s="189" t="s">
        <v>31</v>
      </c>
      <c r="L20" s="72">
        <v>205</v>
      </c>
      <c r="M20" s="39">
        <v>6</v>
      </c>
      <c r="N20" s="1688"/>
      <c r="O20" s="1682"/>
      <c r="P20" s="40">
        <v>6</v>
      </c>
      <c r="Q20" s="390" t="s">
        <v>32</v>
      </c>
      <c r="R20" s="247">
        <v>305</v>
      </c>
      <c r="S20" s="130" t="s">
        <v>29</v>
      </c>
      <c r="T20" s="205">
        <v>207</v>
      </c>
      <c r="U20" s="390" t="s">
        <v>26</v>
      </c>
      <c r="V20" s="242">
        <v>217</v>
      </c>
      <c r="W20" s="128" t="s">
        <v>26</v>
      </c>
      <c r="X20" s="205">
        <v>201</v>
      </c>
      <c r="Y20" s="40">
        <v>6</v>
      </c>
      <c r="Z20" s="1685"/>
      <c r="AA20" s="1710"/>
      <c r="AB20" s="41">
        <v>6</v>
      </c>
      <c r="AC20" s="380" t="s">
        <v>110</v>
      </c>
      <c r="AD20" s="380" t="s">
        <v>108</v>
      </c>
      <c r="AE20" s="380" t="s">
        <v>26</v>
      </c>
      <c r="AF20" s="131">
        <v>402</v>
      </c>
      <c r="AG20" s="380" t="s">
        <v>29</v>
      </c>
      <c r="AH20" s="140">
        <v>308</v>
      </c>
      <c r="AI20" s="409" t="s">
        <v>396</v>
      </c>
      <c r="AJ20" s="131" t="s">
        <v>116</v>
      </c>
      <c r="AK20" s="188" t="s">
        <v>28</v>
      </c>
      <c r="AL20" s="188" t="s">
        <v>77</v>
      </c>
      <c r="AM20" s="41">
        <v>6</v>
      </c>
      <c r="AN20" s="1724"/>
      <c r="AO20" s="1717"/>
      <c r="AP20" s="133">
        <v>6</v>
      </c>
      <c r="AQ20" s="400" t="s">
        <v>31</v>
      </c>
      <c r="AR20" s="234">
        <v>307</v>
      </c>
      <c r="AS20" s="401" t="s">
        <v>32</v>
      </c>
      <c r="AT20" s="68">
        <v>407</v>
      </c>
      <c r="AU20" s="402" t="s">
        <v>44</v>
      </c>
      <c r="AV20" s="226">
        <v>218</v>
      </c>
      <c r="AW20" s="400" t="s">
        <v>26</v>
      </c>
      <c r="AX20" s="68">
        <v>400</v>
      </c>
      <c r="AY20" s="400" t="s">
        <v>33</v>
      </c>
      <c r="AZ20" s="68">
        <v>220</v>
      </c>
      <c r="BA20" s="133">
        <v>6</v>
      </c>
      <c r="BB20" s="1761"/>
      <c r="BC20" s="1743"/>
      <c r="BD20" s="135">
        <v>6</v>
      </c>
      <c r="BE20" s="147" t="s">
        <v>29</v>
      </c>
      <c r="BF20" s="222">
        <v>304</v>
      </c>
      <c r="BG20" s="124" t="s">
        <v>29</v>
      </c>
      <c r="BH20" s="214">
        <v>306</v>
      </c>
      <c r="BI20" s="383" t="s">
        <v>26</v>
      </c>
      <c r="BJ20" s="189">
        <v>309</v>
      </c>
      <c r="BK20" s="124" t="s">
        <v>24</v>
      </c>
      <c r="BL20" s="214">
        <v>303</v>
      </c>
      <c r="BM20" s="135">
        <v>6</v>
      </c>
      <c r="BN20" s="1758"/>
    </row>
    <row r="21" spans="1:66" ht="102" x14ac:dyDescent="0.25">
      <c r="A21" s="1691"/>
      <c r="B21" s="125">
        <v>7</v>
      </c>
      <c r="C21" s="70"/>
      <c r="D21" s="70"/>
      <c r="E21" s="57" t="s">
        <v>173</v>
      </c>
      <c r="F21" s="57" t="s">
        <v>8</v>
      </c>
      <c r="G21" s="189" t="s">
        <v>27</v>
      </c>
      <c r="H21" s="97">
        <v>308</v>
      </c>
      <c r="I21" s="57" t="s">
        <v>419</v>
      </c>
      <c r="J21" s="72">
        <v>201</v>
      </c>
      <c r="K21" s="189" t="s">
        <v>452</v>
      </c>
      <c r="L21" s="127" t="s">
        <v>89</v>
      </c>
      <c r="M21" s="39">
        <v>7</v>
      </c>
      <c r="N21" s="1688"/>
      <c r="O21" s="1682"/>
      <c r="P21" s="40">
        <v>7</v>
      </c>
      <c r="Q21" s="429" t="s">
        <v>230</v>
      </c>
      <c r="R21" s="248">
        <v>305</v>
      </c>
      <c r="S21" s="380" t="s">
        <v>26</v>
      </c>
      <c r="T21" s="206">
        <v>205</v>
      </c>
      <c r="U21" s="60"/>
      <c r="V21" s="201">
        <v>400</v>
      </c>
      <c r="W21" s="380" t="s">
        <v>32</v>
      </c>
      <c r="X21" s="206">
        <v>403</v>
      </c>
      <c r="Y21" s="40">
        <v>7</v>
      </c>
      <c r="Z21" s="1685"/>
      <c r="AA21" s="1710"/>
      <c r="AB21" s="41">
        <v>7</v>
      </c>
      <c r="AC21" s="325" t="s">
        <v>266</v>
      </c>
      <c r="AD21" s="325" t="s">
        <v>240</v>
      </c>
      <c r="AE21" s="409" t="s">
        <v>399</v>
      </c>
      <c r="AF21" s="131" t="s">
        <v>108</v>
      </c>
      <c r="AG21" s="132" t="s">
        <v>26</v>
      </c>
      <c r="AH21" s="132">
        <v>217</v>
      </c>
      <c r="AI21" s="131" t="s">
        <v>26</v>
      </c>
      <c r="AJ21" s="131">
        <v>203</v>
      </c>
      <c r="AK21" s="380" t="s">
        <v>24</v>
      </c>
      <c r="AL21" s="73">
        <v>304</v>
      </c>
      <c r="AM21" s="41">
        <v>7</v>
      </c>
      <c r="AN21" s="1724"/>
      <c r="AO21" s="1717"/>
      <c r="AP21" s="133">
        <v>7</v>
      </c>
      <c r="AQ21" s="481" t="s">
        <v>445</v>
      </c>
      <c r="AR21" s="355" t="s">
        <v>70</v>
      </c>
      <c r="AS21" s="67" t="s">
        <v>27</v>
      </c>
      <c r="AT21" s="68" t="s">
        <v>77</v>
      </c>
      <c r="AU21" s="403" t="s">
        <v>289</v>
      </c>
      <c r="AV21" s="199">
        <v>207</v>
      </c>
      <c r="AW21" s="67" t="s">
        <v>100</v>
      </c>
      <c r="AX21" s="68" t="s">
        <v>96</v>
      </c>
      <c r="AY21" s="134" t="s">
        <v>29</v>
      </c>
      <c r="AZ21" s="68">
        <v>220</v>
      </c>
      <c r="BA21" s="133">
        <v>7</v>
      </c>
      <c r="BB21" s="1761"/>
      <c r="BC21" s="1743"/>
      <c r="BD21" s="135">
        <v>7</v>
      </c>
      <c r="BE21" s="383" t="s">
        <v>33</v>
      </c>
      <c r="BF21" s="380">
        <v>213</v>
      </c>
      <c r="BG21" s="383" t="s">
        <v>64</v>
      </c>
      <c r="BH21" s="214">
        <v>403</v>
      </c>
      <c r="BI21" s="142" t="s">
        <v>27</v>
      </c>
      <c r="BJ21" s="189" t="s">
        <v>89</v>
      </c>
      <c r="BK21" s="124" t="s">
        <v>30</v>
      </c>
      <c r="BL21" s="214">
        <v>105</v>
      </c>
      <c r="BM21" s="135">
        <v>7</v>
      </c>
      <c r="BN21" s="1758"/>
    </row>
    <row r="22" spans="1:66" ht="122.4" x14ac:dyDescent="0.25">
      <c r="A22" s="1691"/>
      <c r="B22" s="125">
        <v>8</v>
      </c>
      <c r="C22" s="58" t="s">
        <v>168</v>
      </c>
      <c r="D22" s="58">
        <v>105</v>
      </c>
      <c r="E22" s="57" t="s">
        <v>168</v>
      </c>
      <c r="F22" s="57">
        <v>105</v>
      </c>
      <c r="G22" s="459" t="s">
        <v>169</v>
      </c>
      <c r="H22" s="312" t="s">
        <v>170</v>
      </c>
      <c r="I22" s="57" t="s">
        <v>168</v>
      </c>
      <c r="J22" s="57">
        <v>105</v>
      </c>
      <c r="K22" s="437" t="s">
        <v>415</v>
      </c>
      <c r="L22" s="256" t="s">
        <v>185</v>
      </c>
      <c r="M22" s="39">
        <v>8</v>
      </c>
      <c r="N22" s="1688"/>
      <c r="O22" s="1682"/>
      <c r="P22" s="40">
        <v>8</v>
      </c>
      <c r="Q22" s="315"/>
      <c r="R22" s="248">
        <v>201</v>
      </c>
      <c r="S22" s="59" t="s">
        <v>245</v>
      </c>
      <c r="T22" s="206">
        <v>205</v>
      </c>
      <c r="U22" s="60"/>
      <c r="V22" s="201">
        <v>207</v>
      </c>
      <c r="W22" s="427" t="s">
        <v>230</v>
      </c>
      <c r="X22" s="206">
        <v>403</v>
      </c>
      <c r="Y22" s="40">
        <v>8</v>
      </c>
      <c r="Z22" s="1685"/>
      <c r="AA22" s="1710"/>
      <c r="AB22" s="41">
        <v>8</v>
      </c>
      <c r="AC22" s="325" t="s">
        <v>267</v>
      </c>
      <c r="AD22" s="325">
        <v>403</v>
      </c>
      <c r="AE22" s="344" t="s">
        <v>268</v>
      </c>
      <c r="AF22" s="344">
        <v>402</v>
      </c>
      <c r="AG22" s="350" t="s">
        <v>269</v>
      </c>
      <c r="AH22" s="350">
        <v>206</v>
      </c>
      <c r="AI22" s="391" t="s">
        <v>270</v>
      </c>
      <c r="AJ22" s="344">
        <v>301</v>
      </c>
      <c r="AK22" s="325" t="s">
        <v>271</v>
      </c>
      <c r="AL22" s="325">
        <v>216</v>
      </c>
      <c r="AM22" s="41">
        <v>8</v>
      </c>
      <c r="AN22" s="1724"/>
      <c r="AO22" s="1717"/>
      <c r="AP22" s="133">
        <v>8</v>
      </c>
      <c r="AQ22" s="354"/>
      <c r="AR22" s="234"/>
      <c r="AS22" s="356" t="s">
        <v>290</v>
      </c>
      <c r="AT22" s="357">
        <v>303</v>
      </c>
      <c r="AU22" s="358" t="s">
        <v>291</v>
      </c>
      <c r="AV22" s="352">
        <v>306</v>
      </c>
      <c r="AW22" s="356" t="s">
        <v>292</v>
      </c>
      <c r="AX22" s="357">
        <v>307</v>
      </c>
      <c r="AY22" s="354" t="s">
        <v>261</v>
      </c>
      <c r="AZ22" s="357">
        <v>104</v>
      </c>
      <c r="BA22" s="133">
        <v>8</v>
      </c>
      <c r="BB22" s="1761"/>
      <c r="BC22" s="1743"/>
      <c r="BD22" s="135">
        <v>8</v>
      </c>
      <c r="BE22" s="136" t="s">
        <v>97</v>
      </c>
      <c r="BF22" s="221" t="s">
        <v>80</v>
      </c>
      <c r="BG22" s="62" t="s">
        <v>313</v>
      </c>
      <c r="BH22" s="253" t="s">
        <v>301</v>
      </c>
      <c r="BI22" s="64" t="s">
        <v>313</v>
      </c>
      <c r="BJ22" s="64" t="s">
        <v>301</v>
      </c>
      <c r="BK22" s="62" t="s">
        <v>314</v>
      </c>
      <c r="BL22" s="253">
        <v>407</v>
      </c>
      <c r="BM22" s="135">
        <v>8</v>
      </c>
      <c r="BN22" s="1758"/>
    </row>
    <row r="23" spans="1:66" ht="102" x14ac:dyDescent="0.25">
      <c r="A23" s="1691"/>
      <c r="B23" s="125">
        <v>9</v>
      </c>
      <c r="C23" s="58" t="s">
        <v>171</v>
      </c>
      <c r="D23" s="58">
        <v>113</v>
      </c>
      <c r="E23" s="57" t="s">
        <v>171</v>
      </c>
      <c r="F23" s="57">
        <v>113</v>
      </c>
      <c r="G23" s="312" t="s">
        <v>171</v>
      </c>
      <c r="H23" s="312">
        <v>113</v>
      </c>
      <c r="I23" s="57" t="s">
        <v>171</v>
      </c>
      <c r="J23" s="57">
        <v>113</v>
      </c>
      <c r="K23" s="58" t="s">
        <v>172</v>
      </c>
      <c r="L23" s="256">
        <v>113</v>
      </c>
      <c r="M23" s="39">
        <v>9</v>
      </c>
      <c r="N23" s="1688"/>
      <c r="O23" s="1682"/>
      <c r="P23" s="40">
        <v>9</v>
      </c>
      <c r="Q23" s="315"/>
      <c r="R23" s="248">
        <v>105</v>
      </c>
      <c r="S23" s="456" t="s">
        <v>236</v>
      </c>
      <c r="T23" s="206">
        <v>205</v>
      </c>
      <c r="U23" s="60"/>
      <c r="V23" s="201">
        <v>207</v>
      </c>
      <c r="W23" s="59"/>
      <c r="X23" s="206">
        <v>201</v>
      </c>
      <c r="Y23" s="40">
        <v>9</v>
      </c>
      <c r="Z23" s="1685"/>
      <c r="AA23" s="1710"/>
      <c r="AB23" s="41">
        <v>9</v>
      </c>
      <c r="AC23" s="325" t="s">
        <v>272</v>
      </c>
      <c r="AD23" s="325" t="s">
        <v>273</v>
      </c>
      <c r="AE23" s="391" t="s">
        <v>274</v>
      </c>
      <c r="AF23" s="344" t="s">
        <v>70</v>
      </c>
      <c r="AG23" s="350" t="s">
        <v>272</v>
      </c>
      <c r="AH23" s="350" t="s">
        <v>273</v>
      </c>
      <c r="AI23" s="344" t="s">
        <v>272</v>
      </c>
      <c r="AJ23" s="344" t="s">
        <v>273</v>
      </c>
      <c r="AK23" s="325" t="s">
        <v>272</v>
      </c>
      <c r="AL23" s="325" t="s">
        <v>273</v>
      </c>
      <c r="AM23" s="41">
        <v>9</v>
      </c>
      <c r="AN23" s="1724"/>
      <c r="AO23" s="1717"/>
      <c r="AP23" s="133">
        <v>9</v>
      </c>
      <c r="AQ23" s="354" t="s">
        <v>168</v>
      </c>
      <c r="AR23" s="355">
        <v>216</v>
      </c>
      <c r="AS23" s="356" t="s">
        <v>261</v>
      </c>
      <c r="AT23" s="357">
        <v>104</v>
      </c>
      <c r="AU23" s="358" t="s">
        <v>238</v>
      </c>
      <c r="AV23" s="352" t="s">
        <v>237</v>
      </c>
      <c r="AW23" s="356" t="s">
        <v>263</v>
      </c>
      <c r="AX23" s="357">
        <v>300</v>
      </c>
      <c r="AY23" s="354" t="s">
        <v>168</v>
      </c>
      <c r="AZ23" s="357">
        <v>216</v>
      </c>
      <c r="BA23" s="133">
        <v>9</v>
      </c>
      <c r="BB23" s="1761"/>
      <c r="BC23" s="1743"/>
      <c r="BD23" s="135">
        <v>9</v>
      </c>
      <c r="BE23" s="451" t="s">
        <v>323</v>
      </c>
      <c r="BF23" s="221"/>
      <c r="BG23" s="62" t="s">
        <v>308</v>
      </c>
      <c r="BH23" s="253">
        <v>218</v>
      </c>
      <c r="BI23" s="64" t="s">
        <v>308</v>
      </c>
      <c r="BJ23" s="64">
        <v>218</v>
      </c>
      <c r="BK23" s="62" t="s">
        <v>307</v>
      </c>
      <c r="BL23" s="375" t="s">
        <v>89</v>
      </c>
      <c r="BM23" s="135">
        <v>9</v>
      </c>
      <c r="BN23" s="1758"/>
    </row>
    <row r="24" spans="1:66" ht="61.2" x14ac:dyDescent="0.35">
      <c r="A24" s="1691"/>
      <c r="B24" s="125">
        <v>10</v>
      </c>
      <c r="C24" s="190"/>
      <c r="D24" s="190"/>
      <c r="E24" s="72"/>
      <c r="F24" s="72"/>
      <c r="G24" s="312" t="s">
        <v>163</v>
      </c>
      <c r="H24" s="97"/>
      <c r="I24" s="72"/>
      <c r="J24" s="72"/>
      <c r="K24" s="463"/>
      <c r="L24" s="191"/>
      <c r="M24" s="39">
        <v>10</v>
      </c>
      <c r="N24" s="1688"/>
      <c r="O24" s="1682"/>
      <c r="P24" s="40">
        <v>10</v>
      </c>
      <c r="Q24" s="315"/>
      <c r="R24" s="247" t="s">
        <v>89</v>
      </c>
      <c r="S24" s="59"/>
      <c r="T24" s="206">
        <v>205</v>
      </c>
      <c r="U24" s="145"/>
      <c r="V24" s="201">
        <v>207</v>
      </c>
      <c r="W24" s="59"/>
      <c r="X24" s="206">
        <v>201</v>
      </c>
      <c r="Y24" s="40">
        <v>10</v>
      </c>
      <c r="Z24" s="1685"/>
      <c r="AA24" s="1710"/>
      <c r="AB24" s="41">
        <v>10</v>
      </c>
      <c r="AC24" s="73"/>
      <c r="AD24" s="73"/>
      <c r="AE24" s="131"/>
      <c r="AF24" s="131"/>
      <c r="AG24" s="132"/>
      <c r="AH24" s="132"/>
      <c r="AI24" s="131"/>
      <c r="AJ24" s="131"/>
      <c r="AK24" s="73"/>
      <c r="AL24" s="73"/>
      <c r="AM24" s="41">
        <v>10</v>
      </c>
      <c r="AN24" s="1724"/>
      <c r="AO24" s="1717"/>
      <c r="AP24" s="133">
        <v>10</v>
      </c>
      <c r="AQ24" s="354" t="s">
        <v>293</v>
      </c>
      <c r="AR24" s="355">
        <v>310</v>
      </c>
      <c r="AS24" s="356"/>
      <c r="AT24" s="357"/>
      <c r="AU24" s="358"/>
      <c r="AV24" s="352"/>
      <c r="AW24" s="356" t="s">
        <v>261</v>
      </c>
      <c r="AX24" s="357">
        <v>104</v>
      </c>
      <c r="AY24" s="354"/>
      <c r="AZ24" s="357"/>
      <c r="BA24" s="133">
        <v>10</v>
      </c>
      <c r="BB24" s="1761"/>
      <c r="BC24" s="1743"/>
      <c r="BD24" s="135">
        <v>10</v>
      </c>
      <c r="BE24" s="374" t="s">
        <v>260</v>
      </c>
      <c r="BF24" s="221"/>
      <c r="BG24" s="124"/>
      <c r="BH24" s="214"/>
      <c r="BI24" s="391" t="s">
        <v>315</v>
      </c>
      <c r="BJ24" s="64">
        <v>309</v>
      </c>
      <c r="BK24" s="124"/>
      <c r="BL24" s="214"/>
      <c r="BM24" s="135">
        <v>10</v>
      </c>
      <c r="BN24" s="1758"/>
    </row>
    <row r="25" spans="1:66" ht="20.399999999999999" x14ac:dyDescent="0.25">
      <c r="A25" s="1691"/>
      <c r="B25" s="152">
        <v>11</v>
      </c>
      <c r="C25" s="149"/>
      <c r="D25" s="149"/>
      <c r="E25" s="151"/>
      <c r="F25" s="151"/>
      <c r="G25" s="150"/>
      <c r="H25" s="150"/>
      <c r="I25" s="151"/>
      <c r="J25" s="151"/>
      <c r="K25" s="461"/>
      <c r="L25" s="153"/>
      <c r="M25" s="45">
        <v>11</v>
      </c>
      <c r="N25" s="1688"/>
      <c r="O25" s="1682"/>
      <c r="P25" s="46">
        <v>11</v>
      </c>
      <c r="Q25" s="69"/>
      <c r="R25" s="454">
        <v>403</v>
      </c>
      <c r="S25" s="59"/>
      <c r="T25" s="238" t="s">
        <v>89</v>
      </c>
      <c r="U25" s="129"/>
      <c r="V25" s="260">
        <v>207</v>
      </c>
      <c r="W25" s="59"/>
      <c r="X25" s="238">
        <v>105</v>
      </c>
      <c r="Y25" s="46">
        <v>11</v>
      </c>
      <c r="Z25" s="1685"/>
      <c r="AA25" s="1710"/>
      <c r="AB25" s="47">
        <v>11</v>
      </c>
      <c r="AC25" s="155"/>
      <c r="AD25" s="155"/>
      <c r="AE25" s="156"/>
      <c r="AF25" s="156"/>
      <c r="AG25" s="157"/>
      <c r="AH25" s="157"/>
      <c r="AI25" s="156"/>
      <c r="AJ25" s="156"/>
      <c r="AK25" s="155"/>
      <c r="AL25" s="155"/>
      <c r="AM25" s="47">
        <v>11</v>
      </c>
      <c r="AN25" s="1724"/>
      <c r="AO25" s="1717"/>
      <c r="AP25" s="158">
        <v>11</v>
      </c>
      <c r="AQ25" s="359"/>
      <c r="AR25" s="360"/>
      <c r="AS25" s="361"/>
      <c r="AT25" s="362"/>
      <c r="AU25" s="358"/>
      <c r="AV25" s="363"/>
      <c r="AW25" s="361"/>
      <c r="AX25" s="362"/>
      <c r="AY25" s="359"/>
      <c r="AZ25" s="362"/>
      <c r="BA25" s="158">
        <v>11</v>
      </c>
      <c r="BB25" s="1761"/>
      <c r="BC25" s="1743"/>
      <c r="BD25" s="161">
        <v>11</v>
      </c>
      <c r="BE25" s="136"/>
      <c r="BF25" s="223"/>
      <c r="BG25" s="163"/>
      <c r="BH25" s="216"/>
      <c r="BI25" s="210"/>
      <c r="BJ25" s="210"/>
      <c r="BK25" s="216"/>
      <c r="BL25" s="216"/>
      <c r="BM25" s="161">
        <v>11</v>
      </c>
      <c r="BN25" s="1758"/>
    </row>
    <row r="26" spans="1:66" s="264" customFormat="1" ht="21" thickBot="1" x14ac:dyDescent="0.3">
      <c r="A26" s="1692"/>
      <c r="B26" s="152">
        <v>12</v>
      </c>
      <c r="C26" s="149"/>
      <c r="D26" s="149"/>
      <c r="E26" s="151"/>
      <c r="F26" s="151"/>
      <c r="G26" s="150"/>
      <c r="H26" s="150"/>
      <c r="I26" s="151"/>
      <c r="J26" s="151"/>
      <c r="K26" s="461"/>
      <c r="L26" s="153"/>
      <c r="M26" s="45">
        <v>12</v>
      </c>
      <c r="N26" s="1689"/>
      <c r="O26" s="1683"/>
      <c r="P26" s="46">
        <v>12</v>
      </c>
      <c r="Q26" s="337"/>
      <c r="R26" s="454"/>
      <c r="S26" s="457"/>
      <c r="T26" s="238">
        <v>205</v>
      </c>
      <c r="U26" s="330"/>
      <c r="V26" s="260"/>
      <c r="W26" s="331"/>
      <c r="X26" s="238"/>
      <c r="Y26" s="46">
        <v>12</v>
      </c>
      <c r="Z26" s="1686"/>
      <c r="AA26" s="1711"/>
      <c r="AB26" s="47">
        <v>12</v>
      </c>
      <c r="AC26" s="155"/>
      <c r="AD26" s="155"/>
      <c r="AE26" s="156"/>
      <c r="AF26" s="156"/>
      <c r="AG26" s="157"/>
      <c r="AH26" s="157"/>
      <c r="AI26" s="131"/>
      <c r="AJ26" s="131"/>
      <c r="AK26" s="73"/>
      <c r="AL26" s="155"/>
      <c r="AM26" s="47">
        <v>12</v>
      </c>
      <c r="AN26" s="1725"/>
      <c r="AO26" s="1735"/>
      <c r="AP26" s="158">
        <v>12</v>
      </c>
      <c r="AQ26" s="232"/>
      <c r="AR26" s="236"/>
      <c r="AS26" s="159"/>
      <c r="AT26" s="229"/>
      <c r="AU26" s="179"/>
      <c r="AV26" s="225"/>
      <c r="AW26" s="159"/>
      <c r="AX26" s="229"/>
      <c r="AY26" s="232"/>
      <c r="AZ26" s="229"/>
      <c r="BA26" s="158">
        <v>12</v>
      </c>
      <c r="BB26" s="1762"/>
      <c r="BC26" s="1763"/>
      <c r="BD26" s="161">
        <v>12</v>
      </c>
      <c r="BE26" s="181"/>
      <c r="BF26" s="223"/>
      <c r="BG26" s="163"/>
      <c r="BH26" s="216"/>
      <c r="BI26" s="210"/>
      <c r="BJ26" s="210"/>
      <c r="BK26" s="216"/>
      <c r="BL26" s="216"/>
      <c r="BM26" s="161">
        <v>12</v>
      </c>
      <c r="BN26" s="1759"/>
    </row>
    <row r="27" spans="1:66" ht="102" x14ac:dyDescent="0.25">
      <c r="A27" s="1690" t="s">
        <v>1</v>
      </c>
      <c r="B27" s="293">
        <v>1</v>
      </c>
      <c r="C27" s="104" t="s">
        <v>156</v>
      </c>
      <c r="D27" s="196">
        <v>308</v>
      </c>
      <c r="E27" s="477" t="s">
        <v>437</v>
      </c>
      <c r="F27" s="107" t="s">
        <v>77</v>
      </c>
      <c r="G27" s="257" t="s">
        <v>190</v>
      </c>
      <c r="H27" s="257">
        <v>206</v>
      </c>
      <c r="I27" s="258" t="s">
        <v>192</v>
      </c>
      <c r="J27" s="258">
        <v>203</v>
      </c>
      <c r="K27" s="212" t="s">
        <v>32</v>
      </c>
      <c r="L27" s="107">
        <v>403</v>
      </c>
      <c r="M27" s="296">
        <v>1</v>
      </c>
      <c r="N27" s="1687" t="s">
        <v>1</v>
      </c>
      <c r="O27" s="1681" t="s">
        <v>1</v>
      </c>
      <c r="P27" s="290">
        <v>1</v>
      </c>
      <c r="Q27" s="108" t="s">
        <v>24</v>
      </c>
      <c r="R27" s="108"/>
      <c r="S27" s="474" t="s">
        <v>429</v>
      </c>
      <c r="T27" s="109"/>
      <c r="U27" s="381" t="s">
        <v>26</v>
      </c>
      <c r="V27" s="110"/>
      <c r="W27" s="381" t="s">
        <v>26</v>
      </c>
      <c r="X27" s="109"/>
      <c r="Y27" s="290">
        <v>1</v>
      </c>
      <c r="Z27" s="1684" t="s">
        <v>1</v>
      </c>
      <c r="AA27" s="1709" t="s">
        <v>1</v>
      </c>
      <c r="AB27" s="285">
        <v>1</v>
      </c>
      <c r="AC27" s="413" t="s">
        <v>24</v>
      </c>
      <c r="AD27" s="413">
        <v>204</v>
      </c>
      <c r="AE27" s="112" t="s">
        <v>26</v>
      </c>
      <c r="AF27" s="381">
        <v>402</v>
      </c>
      <c r="AG27" s="328" t="s">
        <v>263</v>
      </c>
      <c r="AH27" s="328" t="s">
        <v>235</v>
      </c>
      <c r="AI27" s="112" t="s">
        <v>24</v>
      </c>
      <c r="AJ27" s="112">
        <v>400</v>
      </c>
      <c r="AK27" s="413" t="s">
        <v>32</v>
      </c>
      <c r="AL27" s="115">
        <v>216</v>
      </c>
      <c r="AM27" s="285">
        <v>1</v>
      </c>
      <c r="AN27" s="1723" t="s">
        <v>1</v>
      </c>
      <c r="AO27" s="1716" t="s">
        <v>1</v>
      </c>
      <c r="AP27" s="280">
        <v>1</v>
      </c>
      <c r="AQ27" s="117" t="s">
        <v>160</v>
      </c>
      <c r="AR27" s="203" t="s">
        <v>105</v>
      </c>
      <c r="AS27" s="398" t="s">
        <v>295</v>
      </c>
      <c r="AT27" s="364">
        <v>305</v>
      </c>
      <c r="AU27" s="404" t="s">
        <v>29</v>
      </c>
      <c r="AV27" s="228">
        <v>306</v>
      </c>
      <c r="AW27" s="118" t="s">
        <v>31</v>
      </c>
      <c r="AX27" s="204">
        <v>307</v>
      </c>
      <c r="AY27" s="117" t="s">
        <v>32</v>
      </c>
      <c r="AZ27" s="204">
        <v>105</v>
      </c>
      <c r="BA27" s="280">
        <v>1</v>
      </c>
      <c r="BB27" s="1760" t="s">
        <v>1</v>
      </c>
      <c r="BC27" s="1777" t="s">
        <v>1</v>
      </c>
      <c r="BD27" s="269">
        <v>1</v>
      </c>
      <c r="BE27" s="197" t="s">
        <v>31</v>
      </c>
      <c r="BF27" s="273">
        <v>202</v>
      </c>
      <c r="BG27" s="392" t="s">
        <v>25</v>
      </c>
      <c r="BH27" s="275" t="s">
        <v>70</v>
      </c>
      <c r="BI27" s="198" t="s">
        <v>24</v>
      </c>
      <c r="BJ27" s="277">
        <v>303</v>
      </c>
      <c r="BK27" s="122" t="s">
        <v>93</v>
      </c>
      <c r="BL27" s="275" t="s">
        <v>94</v>
      </c>
      <c r="BM27" s="120">
        <v>1</v>
      </c>
      <c r="BN27" s="1757" t="s">
        <v>1</v>
      </c>
    </row>
    <row r="28" spans="1:66" ht="102" x14ac:dyDescent="0.25">
      <c r="A28" s="1691"/>
      <c r="B28" s="294">
        <v>2</v>
      </c>
      <c r="C28" s="211" t="s">
        <v>32</v>
      </c>
      <c r="D28" s="144">
        <v>403</v>
      </c>
      <c r="E28" s="478" t="s">
        <v>439</v>
      </c>
      <c r="F28" s="127" t="s">
        <v>77</v>
      </c>
      <c r="G28" s="97" t="s">
        <v>24</v>
      </c>
      <c r="H28" s="97">
        <v>220</v>
      </c>
      <c r="I28" s="189" t="s">
        <v>26</v>
      </c>
      <c r="J28" s="72">
        <v>203</v>
      </c>
      <c r="K28" s="70" t="s">
        <v>24</v>
      </c>
      <c r="L28" s="72">
        <v>309</v>
      </c>
      <c r="M28" s="297">
        <v>2</v>
      </c>
      <c r="N28" s="1688"/>
      <c r="O28" s="1682"/>
      <c r="P28" s="291">
        <v>2</v>
      </c>
      <c r="Q28" s="69" t="s">
        <v>26</v>
      </c>
      <c r="R28" s="69"/>
      <c r="S28" s="380" t="s">
        <v>26</v>
      </c>
      <c r="T28" s="128"/>
      <c r="U28" s="408" t="s">
        <v>453</v>
      </c>
      <c r="V28" s="145"/>
      <c r="W28" s="128" t="s">
        <v>29</v>
      </c>
      <c r="X28" s="128"/>
      <c r="Y28" s="291">
        <v>2</v>
      </c>
      <c r="Z28" s="1685"/>
      <c r="AA28" s="1710"/>
      <c r="AB28" s="286">
        <v>2</v>
      </c>
      <c r="AC28" s="380" t="s">
        <v>400</v>
      </c>
      <c r="AD28" s="73">
        <v>400</v>
      </c>
      <c r="AE28" s="380" t="s">
        <v>26</v>
      </c>
      <c r="AF28" s="131">
        <v>402</v>
      </c>
      <c r="AG28" s="408" t="s">
        <v>371</v>
      </c>
      <c r="AH28" s="390" t="s">
        <v>115</v>
      </c>
      <c r="AI28" s="380" t="s">
        <v>33</v>
      </c>
      <c r="AJ28" s="131">
        <v>217</v>
      </c>
      <c r="AK28" s="410" t="s">
        <v>433</v>
      </c>
      <c r="AL28" s="73">
        <v>105</v>
      </c>
      <c r="AM28" s="286">
        <v>2</v>
      </c>
      <c r="AN28" s="1724"/>
      <c r="AO28" s="1717"/>
      <c r="AP28" s="281">
        <v>2</v>
      </c>
      <c r="AQ28" s="400" t="s">
        <v>24</v>
      </c>
      <c r="AR28" s="234">
        <v>204</v>
      </c>
      <c r="AS28" s="400" t="s">
        <v>24</v>
      </c>
      <c r="AT28" s="68">
        <v>407</v>
      </c>
      <c r="AU28" s="400" t="s">
        <v>26</v>
      </c>
      <c r="AV28" s="199">
        <v>305</v>
      </c>
      <c r="AW28" s="400" t="s">
        <v>35</v>
      </c>
      <c r="AX28" s="68" t="s">
        <v>137</v>
      </c>
      <c r="AY28" s="400" t="s">
        <v>31</v>
      </c>
      <c r="AZ28" s="68">
        <v>202</v>
      </c>
      <c r="BA28" s="281">
        <v>2</v>
      </c>
      <c r="BB28" s="1761"/>
      <c r="BC28" s="1750"/>
      <c r="BD28" s="270">
        <v>2</v>
      </c>
      <c r="BE28" s="379" t="s">
        <v>24</v>
      </c>
      <c r="BF28" s="393">
        <v>304</v>
      </c>
      <c r="BG28" s="379" t="s">
        <v>29</v>
      </c>
      <c r="BH28" s="276">
        <v>306</v>
      </c>
      <c r="BI28" s="64" t="s">
        <v>312</v>
      </c>
      <c r="BJ28" s="278">
        <v>206</v>
      </c>
      <c r="BK28" s="124" t="s">
        <v>31</v>
      </c>
      <c r="BL28" s="276">
        <v>307</v>
      </c>
      <c r="BM28" s="135">
        <v>2</v>
      </c>
      <c r="BN28" s="1758"/>
    </row>
    <row r="29" spans="1:66" ht="163.19999999999999" x14ac:dyDescent="0.25">
      <c r="A29" s="1691"/>
      <c r="B29" s="294">
        <v>3</v>
      </c>
      <c r="C29" s="70" t="s">
        <v>24</v>
      </c>
      <c r="D29" s="70">
        <v>308</v>
      </c>
      <c r="E29" s="211" t="s">
        <v>24</v>
      </c>
      <c r="F29" s="127">
        <v>303</v>
      </c>
      <c r="G29" s="189" t="s">
        <v>26</v>
      </c>
      <c r="H29" s="97">
        <v>206</v>
      </c>
      <c r="I29" s="211" t="s">
        <v>24</v>
      </c>
      <c r="J29" s="127" t="s">
        <v>77</v>
      </c>
      <c r="K29" s="70" t="s">
        <v>26</v>
      </c>
      <c r="L29" s="72">
        <v>115</v>
      </c>
      <c r="M29" s="297">
        <v>3</v>
      </c>
      <c r="N29" s="1688"/>
      <c r="O29" s="1682"/>
      <c r="P29" s="291">
        <v>3</v>
      </c>
      <c r="Q29" s="408" t="s">
        <v>443</v>
      </c>
      <c r="R29" s="315" t="s">
        <v>235</v>
      </c>
      <c r="S29" s="380" t="s">
        <v>24</v>
      </c>
      <c r="T29" s="59" t="s">
        <v>235</v>
      </c>
      <c r="U29" s="475" t="s">
        <v>455</v>
      </c>
      <c r="V29" s="60" t="s">
        <v>235</v>
      </c>
      <c r="W29" s="128" t="s">
        <v>32</v>
      </c>
      <c r="X29" s="59" t="s">
        <v>235</v>
      </c>
      <c r="Y29" s="291">
        <v>3</v>
      </c>
      <c r="Z29" s="1685"/>
      <c r="AA29" s="1710"/>
      <c r="AB29" s="286">
        <v>3</v>
      </c>
      <c r="AC29" s="380" t="s">
        <v>33</v>
      </c>
      <c r="AD29" s="380">
        <v>402</v>
      </c>
      <c r="AE29" s="408" t="s">
        <v>402</v>
      </c>
      <c r="AF29" s="390" t="s">
        <v>108</v>
      </c>
      <c r="AG29" s="390" t="s">
        <v>24</v>
      </c>
      <c r="AH29" s="390">
        <v>202</v>
      </c>
      <c r="AI29" s="390" t="s">
        <v>26</v>
      </c>
      <c r="AJ29" s="390">
        <v>203</v>
      </c>
      <c r="AK29" s="390" t="s">
        <v>24</v>
      </c>
      <c r="AL29" s="146">
        <v>304</v>
      </c>
      <c r="AM29" s="286">
        <v>3</v>
      </c>
      <c r="AN29" s="1724"/>
      <c r="AO29" s="1717"/>
      <c r="AP29" s="281">
        <v>3</v>
      </c>
      <c r="AQ29" s="134" t="s">
        <v>30</v>
      </c>
      <c r="AR29" s="234">
        <v>400</v>
      </c>
      <c r="AS29" s="400" t="s">
        <v>26</v>
      </c>
      <c r="AT29" s="68">
        <v>305</v>
      </c>
      <c r="AU29" s="401" t="s">
        <v>25</v>
      </c>
      <c r="AV29" s="199" t="s">
        <v>70</v>
      </c>
      <c r="AW29" s="400" t="s">
        <v>24</v>
      </c>
      <c r="AX29" s="68">
        <v>220</v>
      </c>
      <c r="AY29" s="405" t="s">
        <v>374</v>
      </c>
      <c r="AZ29" s="68" t="s">
        <v>141</v>
      </c>
      <c r="BA29" s="281">
        <v>3</v>
      </c>
      <c r="BB29" s="1761"/>
      <c r="BC29" s="1750"/>
      <c r="BD29" s="270">
        <v>3</v>
      </c>
      <c r="BE29" s="383" t="s">
        <v>97</v>
      </c>
      <c r="BF29" s="393" t="s">
        <v>80</v>
      </c>
      <c r="BG29" s="379" t="s">
        <v>32</v>
      </c>
      <c r="BH29" s="393">
        <v>105</v>
      </c>
      <c r="BI29" s="383" t="s">
        <v>44</v>
      </c>
      <c r="BJ29" s="279">
        <v>218</v>
      </c>
      <c r="BK29" s="124" t="s">
        <v>29</v>
      </c>
      <c r="BL29" s="276">
        <v>407</v>
      </c>
      <c r="BM29" s="135">
        <v>3</v>
      </c>
      <c r="BN29" s="1758"/>
    </row>
    <row r="30" spans="1:66" ht="102" x14ac:dyDescent="0.25">
      <c r="A30" s="1691"/>
      <c r="B30" s="294">
        <v>4</v>
      </c>
      <c r="C30" s="189" t="s">
        <v>26</v>
      </c>
      <c r="D30" s="70">
        <v>203</v>
      </c>
      <c r="E30" s="127" t="s">
        <v>29</v>
      </c>
      <c r="F30" s="127">
        <v>303</v>
      </c>
      <c r="G30" s="189" t="s">
        <v>29</v>
      </c>
      <c r="H30" s="97">
        <v>220</v>
      </c>
      <c r="I30" s="211" t="s">
        <v>27</v>
      </c>
      <c r="J30" s="127" t="s">
        <v>77</v>
      </c>
      <c r="K30" s="58" t="s">
        <v>193</v>
      </c>
      <c r="L30" s="57">
        <v>201</v>
      </c>
      <c r="M30" s="297">
        <v>4</v>
      </c>
      <c r="N30" s="1688"/>
      <c r="O30" s="1682"/>
      <c r="P30" s="291">
        <v>4</v>
      </c>
      <c r="Q30" s="408" t="s">
        <v>442</v>
      </c>
      <c r="R30" s="315">
        <v>110</v>
      </c>
      <c r="S30" s="380" t="s">
        <v>29</v>
      </c>
      <c r="T30" s="59" t="s">
        <v>240</v>
      </c>
      <c r="U30" s="380" t="s">
        <v>422</v>
      </c>
      <c r="V30" s="60" t="s">
        <v>240</v>
      </c>
      <c r="W30" s="380" t="s">
        <v>24</v>
      </c>
      <c r="X30" s="128"/>
      <c r="Y30" s="291">
        <v>4</v>
      </c>
      <c r="Z30" s="1685"/>
      <c r="AA30" s="1710"/>
      <c r="AB30" s="286">
        <v>4</v>
      </c>
      <c r="AC30" s="380" t="s">
        <v>29</v>
      </c>
      <c r="AD30" s="73">
        <v>204</v>
      </c>
      <c r="AE30" s="143" t="s">
        <v>24</v>
      </c>
      <c r="AF30" s="143">
        <v>306</v>
      </c>
      <c r="AG30" s="132" t="s">
        <v>32</v>
      </c>
      <c r="AH30" s="132">
        <v>407</v>
      </c>
      <c r="AI30" s="408" t="s">
        <v>371</v>
      </c>
      <c r="AJ30" s="380" t="s">
        <v>119</v>
      </c>
      <c r="AK30" s="380" t="s">
        <v>30</v>
      </c>
      <c r="AL30" s="73">
        <v>400</v>
      </c>
      <c r="AM30" s="286">
        <v>4</v>
      </c>
      <c r="AN30" s="1724"/>
      <c r="AO30" s="1717"/>
      <c r="AP30" s="281">
        <v>4</v>
      </c>
      <c r="AQ30" s="400" t="s">
        <v>33</v>
      </c>
      <c r="AR30" s="234">
        <v>305</v>
      </c>
      <c r="AS30" s="400" t="s">
        <v>44</v>
      </c>
      <c r="AT30" s="68">
        <v>218</v>
      </c>
      <c r="AU30" s="402" t="s">
        <v>27</v>
      </c>
      <c r="AV30" s="226" t="s">
        <v>89</v>
      </c>
      <c r="AW30" s="402" t="s">
        <v>25</v>
      </c>
      <c r="AX30" s="230" t="s">
        <v>70</v>
      </c>
      <c r="AY30" s="134" t="s">
        <v>26</v>
      </c>
      <c r="AZ30" s="68">
        <v>206</v>
      </c>
      <c r="BA30" s="281">
        <v>4</v>
      </c>
      <c r="BB30" s="1761"/>
      <c r="BC30" s="1750"/>
      <c r="BD30" s="270">
        <v>4</v>
      </c>
      <c r="BE30" s="383" t="s">
        <v>29</v>
      </c>
      <c r="BF30" s="274">
        <v>304</v>
      </c>
      <c r="BG30" s="389" t="s">
        <v>389</v>
      </c>
      <c r="BH30" s="394" t="s">
        <v>91</v>
      </c>
      <c r="BI30" s="383" t="s">
        <v>31</v>
      </c>
      <c r="BJ30" s="279">
        <v>307</v>
      </c>
      <c r="BK30" s="124" t="s">
        <v>26</v>
      </c>
      <c r="BL30" s="276">
        <v>208</v>
      </c>
      <c r="BM30" s="135">
        <v>4</v>
      </c>
      <c r="BN30" s="1758"/>
    </row>
    <row r="31" spans="1:66" ht="122.4" x14ac:dyDescent="0.25">
      <c r="A31" s="1691"/>
      <c r="B31" s="294">
        <v>5</v>
      </c>
      <c r="C31" s="211" t="s">
        <v>29</v>
      </c>
      <c r="D31" s="144">
        <v>308</v>
      </c>
      <c r="E31" s="57" t="s">
        <v>224</v>
      </c>
      <c r="F31" s="256">
        <v>305</v>
      </c>
      <c r="G31" s="211" t="s">
        <v>87</v>
      </c>
      <c r="H31" s="126">
        <v>110</v>
      </c>
      <c r="I31" s="189" t="s">
        <v>32</v>
      </c>
      <c r="J31" s="72">
        <v>304</v>
      </c>
      <c r="K31" s="64" t="s">
        <v>194</v>
      </c>
      <c r="L31" s="57">
        <v>407</v>
      </c>
      <c r="M31" s="297">
        <v>5</v>
      </c>
      <c r="N31" s="1688"/>
      <c r="O31" s="1682"/>
      <c r="P31" s="291">
        <v>5</v>
      </c>
      <c r="Q31" s="466" t="s">
        <v>420</v>
      </c>
      <c r="R31" s="315" t="s">
        <v>241</v>
      </c>
      <c r="S31" s="380" t="s">
        <v>444</v>
      </c>
      <c r="T31" s="128" t="s">
        <v>77</v>
      </c>
      <c r="U31" s="390" t="s">
        <v>29</v>
      </c>
      <c r="V31" s="129"/>
      <c r="W31" s="128" t="s">
        <v>24</v>
      </c>
      <c r="X31" s="59" t="s">
        <v>240</v>
      </c>
      <c r="Y31" s="291">
        <v>5</v>
      </c>
      <c r="Z31" s="1685"/>
      <c r="AA31" s="1710"/>
      <c r="AB31" s="286">
        <v>5</v>
      </c>
      <c r="AC31" s="408" t="s">
        <v>401</v>
      </c>
      <c r="AD31" s="380" t="s">
        <v>73</v>
      </c>
      <c r="AE31" s="380" t="s">
        <v>400</v>
      </c>
      <c r="AF31" s="131">
        <v>400</v>
      </c>
      <c r="AG31" s="140" t="s">
        <v>29</v>
      </c>
      <c r="AH31" s="140">
        <v>204</v>
      </c>
      <c r="AI31" s="380" t="s">
        <v>24</v>
      </c>
      <c r="AJ31" s="390">
        <v>105</v>
      </c>
      <c r="AK31" s="390" t="s">
        <v>33</v>
      </c>
      <c r="AL31" s="146">
        <v>402</v>
      </c>
      <c r="AM31" s="286">
        <v>5</v>
      </c>
      <c r="AN31" s="1724"/>
      <c r="AO31" s="1717"/>
      <c r="AP31" s="281">
        <v>5</v>
      </c>
      <c r="AQ31" s="400" t="s">
        <v>27</v>
      </c>
      <c r="AR31" s="234" t="s">
        <v>89</v>
      </c>
      <c r="AS31" s="400" t="s">
        <v>25</v>
      </c>
      <c r="AT31" s="68" t="s">
        <v>70</v>
      </c>
      <c r="AU31" s="400" t="s">
        <v>35</v>
      </c>
      <c r="AV31" s="199" t="s">
        <v>137</v>
      </c>
      <c r="AW31" s="67" t="s">
        <v>32</v>
      </c>
      <c r="AX31" s="68">
        <v>307</v>
      </c>
      <c r="AY31" s="400" t="s">
        <v>44</v>
      </c>
      <c r="AZ31" s="68">
        <v>218</v>
      </c>
      <c r="BA31" s="281">
        <v>5</v>
      </c>
      <c r="BB31" s="1761"/>
      <c r="BC31" s="1750"/>
      <c r="BD31" s="270">
        <v>5</v>
      </c>
      <c r="BE31" s="383" t="s">
        <v>26</v>
      </c>
      <c r="BF31" s="394">
        <v>206</v>
      </c>
      <c r="BG31" s="383" t="s">
        <v>26</v>
      </c>
      <c r="BH31" s="394">
        <v>203</v>
      </c>
      <c r="BI31" s="389" t="s">
        <v>389</v>
      </c>
      <c r="BJ31" s="279" t="s">
        <v>79</v>
      </c>
      <c r="BK31" s="62" t="s">
        <v>316</v>
      </c>
      <c r="BL31" s="375">
        <v>208</v>
      </c>
      <c r="BM31" s="135">
        <v>5</v>
      </c>
      <c r="BN31" s="1758"/>
    </row>
    <row r="32" spans="1:66" ht="122.4" x14ac:dyDescent="0.25">
      <c r="A32" s="1691"/>
      <c r="B32" s="294">
        <v>6</v>
      </c>
      <c r="C32" s="70" t="s">
        <v>27</v>
      </c>
      <c r="D32" s="70" t="s">
        <v>89</v>
      </c>
      <c r="E32" s="189" t="s">
        <v>26</v>
      </c>
      <c r="F32" s="72">
        <v>305</v>
      </c>
      <c r="G32" s="418" t="s">
        <v>127</v>
      </c>
      <c r="H32" s="71" t="s">
        <v>140</v>
      </c>
      <c r="I32" s="72" t="s">
        <v>24</v>
      </c>
      <c r="J32" s="57">
        <v>405</v>
      </c>
      <c r="K32" s="70" t="s">
        <v>29</v>
      </c>
      <c r="L32" s="72">
        <v>310</v>
      </c>
      <c r="M32" s="297">
        <v>6</v>
      </c>
      <c r="N32" s="1688"/>
      <c r="O32" s="1682"/>
      <c r="P32" s="291">
        <v>6</v>
      </c>
      <c r="Q32" s="380" t="s">
        <v>67</v>
      </c>
      <c r="R32" s="69" t="s">
        <v>68</v>
      </c>
      <c r="S32" s="128" t="s">
        <v>28</v>
      </c>
      <c r="T32" s="128" t="s">
        <v>77</v>
      </c>
      <c r="U32" s="129" t="s">
        <v>24</v>
      </c>
      <c r="V32" s="145">
        <v>207</v>
      </c>
      <c r="W32" s="472" t="s">
        <v>424</v>
      </c>
      <c r="X32" s="128">
        <v>201</v>
      </c>
      <c r="Y32" s="291">
        <v>6</v>
      </c>
      <c r="Z32" s="1685"/>
      <c r="AA32" s="1710"/>
      <c r="AB32" s="286">
        <v>6</v>
      </c>
      <c r="AC32" s="73" t="s">
        <v>26</v>
      </c>
      <c r="AD32" s="73">
        <v>304</v>
      </c>
      <c r="AE32" s="380" t="s">
        <v>29</v>
      </c>
      <c r="AF32" s="131">
        <v>306</v>
      </c>
      <c r="AG32" s="380" t="s">
        <v>33</v>
      </c>
      <c r="AH32" s="380">
        <v>213</v>
      </c>
      <c r="AI32" s="380" t="s">
        <v>29</v>
      </c>
      <c r="AJ32" s="380">
        <v>308</v>
      </c>
      <c r="AK32" s="380" t="s">
        <v>27</v>
      </c>
      <c r="AL32" s="73" t="s">
        <v>89</v>
      </c>
      <c r="AM32" s="286">
        <v>6</v>
      </c>
      <c r="AN32" s="1724"/>
      <c r="AO32" s="1717"/>
      <c r="AP32" s="281">
        <v>6</v>
      </c>
      <c r="AQ32" s="400" t="s">
        <v>422</v>
      </c>
      <c r="AR32" s="234">
        <v>303</v>
      </c>
      <c r="AS32" s="67" t="s">
        <v>30</v>
      </c>
      <c r="AT32" s="68">
        <v>400</v>
      </c>
      <c r="AU32" s="400" t="s">
        <v>31</v>
      </c>
      <c r="AV32" s="199">
        <v>307</v>
      </c>
      <c r="AW32" s="67" t="s">
        <v>26</v>
      </c>
      <c r="AX32" s="68">
        <v>105</v>
      </c>
      <c r="AY32" s="400" t="s">
        <v>24</v>
      </c>
      <c r="AZ32" s="68">
        <v>220</v>
      </c>
      <c r="BA32" s="281">
        <v>6</v>
      </c>
      <c r="BB32" s="1761"/>
      <c r="BC32" s="1750"/>
      <c r="BD32" s="270">
        <v>6</v>
      </c>
      <c r="BE32" s="379" t="s">
        <v>35</v>
      </c>
      <c r="BF32" s="393" t="s">
        <v>137</v>
      </c>
      <c r="BG32" s="124" t="s">
        <v>26</v>
      </c>
      <c r="BH32" s="394" t="s">
        <v>89</v>
      </c>
      <c r="BI32" s="383" t="s">
        <v>26</v>
      </c>
      <c r="BJ32" s="395">
        <v>205</v>
      </c>
      <c r="BK32" s="383" t="s">
        <v>32</v>
      </c>
      <c r="BL32" s="276">
        <v>407</v>
      </c>
      <c r="BM32" s="135">
        <v>6</v>
      </c>
      <c r="BN32" s="1758"/>
    </row>
    <row r="33" spans="1:66" ht="81.599999999999994" x14ac:dyDescent="0.25">
      <c r="A33" s="1691"/>
      <c r="B33" s="294">
        <v>7</v>
      </c>
      <c r="C33" s="70"/>
      <c r="D33" s="313">
        <v>309</v>
      </c>
      <c r="E33" s="200" t="s">
        <v>67</v>
      </c>
      <c r="F33" s="200" t="s">
        <v>68</v>
      </c>
      <c r="G33" s="189" t="s">
        <v>452</v>
      </c>
      <c r="H33" s="314">
        <v>309</v>
      </c>
      <c r="I33" s="57" t="s">
        <v>167</v>
      </c>
      <c r="J33" s="57" t="s">
        <v>89</v>
      </c>
      <c r="K33" s="144" t="s">
        <v>27</v>
      </c>
      <c r="L33" s="127">
        <v>309</v>
      </c>
      <c r="M33" s="297">
        <v>7</v>
      </c>
      <c r="N33" s="1688"/>
      <c r="O33" s="1682"/>
      <c r="P33" s="291">
        <v>7</v>
      </c>
      <c r="Q33" s="69" t="s">
        <v>29</v>
      </c>
      <c r="R33" s="69" t="s">
        <v>77</v>
      </c>
      <c r="S33" s="380" t="s">
        <v>25</v>
      </c>
      <c r="T33" s="128" t="s">
        <v>70</v>
      </c>
      <c r="U33" s="145" t="s">
        <v>24</v>
      </c>
      <c r="V33" s="145">
        <v>207</v>
      </c>
      <c r="W33" s="428" t="s">
        <v>416</v>
      </c>
      <c r="X33" s="128">
        <v>201</v>
      </c>
      <c r="Y33" s="291">
        <v>7</v>
      </c>
      <c r="Z33" s="1685"/>
      <c r="AA33" s="1710"/>
      <c r="AB33" s="286">
        <v>7</v>
      </c>
      <c r="AC33" s="73" t="s">
        <v>27</v>
      </c>
      <c r="AD33" s="73" t="s">
        <v>89</v>
      </c>
      <c r="AE33" s="131"/>
      <c r="AF33" s="131"/>
      <c r="AG33" s="380" t="s">
        <v>26</v>
      </c>
      <c r="AH33" s="132">
        <v>205</v>
      </c>
      <c r="AI33" s="344" t="s">
        <v>275</v>
      </c>
      <c r="AJ33" s="344">
        <v>113</v>
      </c>
      <c r="AK33" s="325" t="s">
        <v>275</v>
      </c>
      <c r="AL33" s="325">
        <v>113</v>
      </c>
      <c r="AM33" s="286">
        <v>7</v>
      </c>
      <c r="AN33" s="1724"/>
      <c r="AO33" s="1717"/>
      <c r="AP33" s="281">
        <v>7</v>
      </c>
      <c r="AQ33" s="400" t="s">
        <v>26</v>
      </c>
      <c r="AR33" s="234">
        <v>400</v>
      </c>
      <c r="AS33" s="400" t="s">
        <v>446</v>
      </c>
      <c r="AT33" s="68">
        <v>307</v>
      </c>
      <c r="AU33" s="66" t="s">
        <v>26</v>
      </c>
      <c r="AV33" s="199">
        <v>305</v>
      </c>
      <c r="AW33" s="356" t="s">
        <v>297</v>
      </c>
      <c r="AX33" s="357" t="s">
        <v>234</v>
      </c>
      <c r="AY33" s="134" t="s">
        <v>29</v>
      </c>
      <c r="AZ33" s="68">
        <v>220</v>
      </c>
      <c r="BA33" s="281">
        <v>7</v>
      </c>
      <c r="BB33" s="1761"/>
      <c r="BC33" s="1750"/>
      <c r="BD33" s="270">
        <v>7</v>
      </c>
      <c r="BE33" s="384" t="s">
        <v>322</v>
      </c>
      <c r="BF33" s="377">
        <v>306</v>
      </c>
      <c r="BG33" s="383" t="s">
        <v>27</v>
      </c>
      <c r="BH33" s="276">
        <v>105</v>
      </c>
      <c r="BI33" s="383" t="s">
        <v>32</v>
      </c>
      <c r="BJ33" s="279">
        <v>402</v>
      </c>
      <c r="BK33" s="124" t="s">
        <v>33</v>
      </c>
      <c r="BL33" s="276">
        <v>213</v>
      </c>
      <c r="BM33" s="135">
        <v>7</v>
      </c>
      <c r="BN33" s="1758"/>
    </row>
    <row r="34" spans="1:66" ht="81.599999999999994" x14ac:dyDescent="0.25">
      <c r="A34" s="1691"/>
      <c r="B34" s="294">
        <v>8</v>
      </c>
      <c r="C34" s="313" t="s">
        <v>167</v>
      </c>
      <c r="D34" s="70"/>
      <c r="E34" s="64" t="s">
        <v>223</v>
      </c>
      <c r="F34" s="57" t="s">
        <v>70</v>
      </c>
      <c r="G34" s="314" t="s">
        <v>167</v>
      </c>
      <c r="H34" s="97"/>
      <c r="I34" s="72"/>
      <c r="J34" s="57">
        <v>303</v>
      </c>
      <c r="K34" s="144"/>
      <c r="L34" s="127"/>
      <c r="M34" s="297">
        <v>8</v>
      </c>
      <c r="N34" s="1688"/>
      <c r="O34" s="1682"/>
      <c r="P34" s="291">
        <v>8</v>
      </c>
      <c r="Q34" s="429"/>
      <c r="R34" s="441" t="s">
        <v>77</v>
      </c>
      <c r="S34" s="428" t="s">
        <v>204</v>
      </c>
      <c r="T34" s="430">
        <v>205</v>
      </c>
      <c r="U34" s="435" t="s">
        <v>232</v>
      </c>
      <c r="V34" s="432" t="s">
        <v>72</v>
      </c>
      <c r="W34" s="430"/>
      <c r="X34" s="128">
        <v>201</v>
      </c>
      <c r="Y34" s="291">
        <v>8</v>
      </c>
      <c r="Z34" s="1685"/>
      <c r="AA34" s="1710"/>
      <c r="AB34" s="286">
        <v>8</v>
      </c>
      <c r="AC34" s="391" t="s">
        <v>276</v>
      </c>
      <c r="AD34" s="325">
        <v>406</v>
      </c>
      <c r="AE34" s="344" t="s">
        <v>275</v>
      </c>
      <c r="AF34" s="344">
        <v>402</v>
      </c>
      <c r="AG34" s="350" t="s">
        <v>275</v>
      </c>
      <c r="AH34" s="350">
        <v>402</v>
      </c>
      <c r="AI34" s="349" t="s">
        <v>260</v>
      </c>
      <c r="AJ34" s="131"/>
      <c r="AK34" s="450" t="s">
        <v>261</v>
      </c>
      <c r="AL34" s="73"/>
      <c r="AM34" s="286">
        <v>8</v>
      </c>
      <c r="AN34" s="1724"/>
      <c r="AO34" s="1717"/>
      <c r="AP34" s="281">
        <v>8</v>
      </c>
      <c r="AQ34" s="354" t="s">
        <v>296</v>
      </c>
      <c r="AR34" s="355">
        <v>207</v>
      </c>
      <c r="AS34" s="356" t="s">
        <v>280</v>
      </c>
      <c r="AT34" s="357">
        <v>216</v>
      </c>
      <c r="AU34" s="358"/>
      <c r="AV34" s="352">
        <v>216</v>
      </c>
      <c r="AW34" s="356"/>
      <c r="AX34" s="357"/>
      <c r="AY34" s="354" t="s">
        <v>280</v>
      </c>
      <c r="AZ34" s="357">
        <v>216</v>
      </c>
      <c r="BA34" s="281">
        <v>8</v>
      </c>
      <c r="BB34" s="1761"/>
      <c r="BC34" s="1750"/>
      <c r="BD34" s="270">
        <v>8</v>
      </c>
      <c r="BE34" s="63" t="s">
        <v>317</v>
      </c>
      <c r="BF34" s="377">
        <v>407</v>
      </c>
      <c r="BG34" s="384" t="s">
        <v>318</v>
      </c>
      <c r="BH34" s="395">
        <v>105</v>
      </c>
      <c r="BI34" s="384" t="s">
        <v>183</v>
      </c>
      <c r="BJ34" s="376">
        <v>309</v>
      </c>
      <c r="BK34" s="62" t="s">
        <v>319</v>
      </c>
      <c r="BL34" s="375">
        <v>306</v>
      </c>
      <c r="BM34" s="135">
        <v>8</v>
      </c>
      <c r="BN34" s="1758"/>
    </row>
    <row r="35" spans="1:66" ht="102" x14ac:dyDescent="0.25">
      <c r="A35" s="1691"/>
      <c r="B35" s="294">
        <v>9</v>
      </c>
      <c r="C35" s="70"/>
      <c r="D35" s="70"/>
      <c r="E35" s="72"/>
      <c r="F35" s="72"/>
      <c r="G35" s="97"/>
      <c r="H35" s="97"/>
      <c r="I35" s="72"/>
      <c r="J35" s="72"/>
      <c r="K35" s="64" t="s">
        <v>174</v>
      </c>
      <c r="L35" s="256" t="s">
        <v>89</v>
      </c>
      <c r="M35" s="297">
        <v>9</v>
      </c>
      <c r="N35" s="1688"/>
      <c r="O35" s="1682"/>
      <c r="P35" s="291">
        <v>9</v>
      </c>
      <c r="Q35" s="429" t="s">
        <v>413</v>
      </c>
      <c r="R35" s="429">
        <v>403</v>
      </c>
      <c r="S35" s="428" t="s">
        <v>413</v>
      </c>
      <c r="T35" s="430" t="s">
        <v>66</v>
      </c>
      <c r="U35" s="431" t="s">
        <v>413</v>
      </c>
      <c r="V35" s="432">
        <v>217</v>
      </c>
      <c r="W35" s="428" t="s">
        <v>413</v>
      </c>
      <c r="X35" s="128">
        <v>201</v>
      </c>
      <c r="Y35" s="291">
        <v>9</v>
      </c>
      <c r="Z35" s="1685"/>
      <c r="AA35" s="1710"/>
      <c r="AB35" s="286">
        <v>9</v>
      </c>
      <c r="AC35" s="391" t="s">
        <v>289</v>
      </c>
      <c r="AD35" s="325" t="s">
        <v>70</v>
      </c>
      <c r="AE35" s="131"/>
      <c r="AF35" s="131"/>
      <c r="AG35" s="350" t="s">
        <v>277</v>
      </c>
      <c r="AH35" s="350">
        <v>309</v>
      </c>
      <c r="AI35" s="344" t="s">
        <v>277</v>
      </c>
      <c r="AJ35" s="344">
        <v>309</v>
      </c>
      <c r="AK35" s="450" t="s">
        <v>261</v>
      </c>
      <c r="AL35" s="73"/>
      <c r="AM35" s="286">
        <v>9</v>
      </c>
      <c r="AN35" s="1724"/>
      <c r="AO35" s="1717"/>
      <c r="AP35" s="281">
        <v>9</v>
      </c>
      <c r="AQ35" s="365" t="s">
        <v>260</v>
      </c>
      <c r="AR35" s="355"/>
      <c r="AS35" s="356" t="s">
        <v>263</v>
      </c>
      <c r="AT35" s="357" t="s">
        <v>235</v>
      </c>
      <c r="AU35" s="366" t="s">
        <v>260</v>
      </c>
      <c r="AV35" s="352"/>
      <c r="AW35" s="356" t="s">
        <v>238</v>
      </c>
      <c r="AX35" s="357" t="s">
        <v>237</v>
      </c>
      <c r="AY35" s="365" t="s">
        <v>260</v>
      </c>
      <c r="AZ35" s="357"/>
      <c r="BA35" s="281">
        <v>9</v>
      </c>
      <c r="BB35" s="1761"/>
      <c r="BC35" s="1750"/>
      <c r="BD35" s="270">
        <v>9</v>
      </c>
      <c r="BE35" s="63" t="s">
        <v>307</v>
      </c>
      <c r="BF35" s="254" t="s">
        <v>89</v>
      </c>
      <c r="BG35" s="124"/>
      <c r="BH35" s="276"/>
      <c r="BI35" s="370" t="s">
        <v>320</v>
      </c>
      <c r="BJ35" s="376">
        <v>213</v>
      </c>
      <c r="BK35" s="62" t="s">
        <v>320</v>
      </c>
      <c r="BL35" s="375">
        <v>213</v>
      </c>
      <c r="BM35" s="135">
        <v>9</v>
      </c>
      <c r="BN35" s="1758"/>
    </row>
    <row r="36" spans="1:66" ht="81.599999999999994" x14ac:dyDescent="0.25">
      <c r="A36" s="1691"/>
      <c r="B36" s="294">
        <v>10</v>
      </c>
      <c r="C36" s="70"/>
      <c r="D36" s="70"/>
      <c r="E36" s="72"/>
      <c r="F36" s="72"/>
      <c r="G36" s="97"/>
      <c r="H36" s="97"/>
      <c r="I36" s="72"/>
      <c r="J36" s="72"/>
      <c r="K36" s="144"/>
      <c r="L36" s="127"/>
      <c r="M36" s="297">
        <v>10</v>
      </c>
      <c r="N36" s="1688"/>
      <c r="O36" s="1682"/>
      <c r="P36" s="291">
        <v>10</v>
      </c>
      <c r="Q36" s="69"/>
      <c r="R36" s="69">
        <v>201</v>
      </c>
      <c r="S36" s="59"/>
      <c r="T36" s="128"/>
      <c r="U36" s="333"/>
      <c r="V36" s="145" t="s">
        <v>134</v>
      </c>
      <c r="W36" s="128"/>
      <c r="X36" s="128" t="s">
        <v>89</v>
      </c>
      <c r="Y36" s="291">
        <v>10</v>
      </c>
      <c r="Z36" s="1685"/>
      <c r="AA36" s="1710"/>
      <c r="AB36" s="286">
        <v>10</v>
      </c>
      <c r="AC36" s="73"/>
      <c r="AD36" s="73"/>
      <c r="AE36" s="131"/>
      <c r="AF36" s="131"/>
      <c r="AG36" s="132"/>
      <c r="AH36" s="132"/>
      <c r="AI36" s="344" t="s">
        <v>236</v>
      </c>
      <c r="AJ36" s="344" t="s">
        <v>237</v>
      </c>
      <c r="AK36" s="73"/>
      <c r="AL36" s="73"/>
      <c r="AM36" s="286">
        <v>10</v>
      </c>
      <c r="AN36" s="1724"/>
      <c r="AO36" s="1717"/>
      <c r="AP36" s="281">
        <v>10</v>
      </c>
      <c r="AQ36" s="354" t="s">
        <v>272</v>
      </c>
      <c r="AR36" s="355" t="s">
        <v>273</v>
      </c>
      <c r="AS36" s="469" t="s">
        <v>263</v>
      </c>
      <c r="AT36" s="357"/>
      <c r="AU36" s="358" t="s">
        <v>261</v>
      </c>
      <c r="AV36" s="352">
        <v>104</v>
      </c>
      <c r="AW36" s="356" t="s">
        <v>272</v>
      </c>
      <c r="AX36" s="357" t="s">
        <v>273</v>
      </c>
      <c r="AY36" s="354" t="s">
        <v>272</v>
      </c>
      <c r="AZ36" s="357" t="s">
        <v>273</v>
      </c>
      <c r="BA36" s="281">
        <v>10</v>
      </c>
      <c r="BB36" s="1761"/>
      <c r="BC36" s="1750"/>
      <c r="BD36" s="270">
        <v>10</v>
      </c>
      <c r="BE36" s="63" t="s">
        <v>228</v>
      </c>
      <c r="BF36" s="377">
        <v>216</v>
      </c>
      <c r="BG36" s="62" t="s">
        <v>321</v>
      </c>
      <c r="BH36" s="375">
        <v>216</v>
      </c>
      <c r="BI36" s="370" t="s">
        <v>228</v>
      </c>
      <c r="BJ36" s="376">
        <v>216</v>
      </c>
      <c r="BK36" s="62" t="s">
        <v>228</v>
      </c>
      <c r="BL36" s="375">
        <v>216</v>
      </c>
      <c r="BM36" s="135">
        <v>10</v>
      </c>
      <c r="BN36" s="1758"/>
    </row>
    <row r="37" spans="1:66" ht="61.2" x14ac:dyDescent="0.35">
      <c r="A37" s="1691"/>
      <c r="B37" s="295">
        <v>11</v>
      </c>
      <c r="C37" s="70"/>
      <c r="D37" s="70"/>
      <c r="E37" s="72"/>
      <c r="F37" s="72"/>
      <c r="G37" s="97"/>
      <c r="H37" s="97"/>
      <c r="I37" s="72"/>
      <c r="J37" s="72"/>
      <c r="K37" s="463"/>
      <c r="L37" s="191"/>
      <c r="M37" s="298">
        <v>11</v>
      </c>
      <c r="N37" s="1688"/>
      <c r="O37" s="1682"/>
      <c r="P37" s="292">
        <v>11</v>
      </c>
      <c r="Q37" s="69"/>
      <c r="R37" s="69">
        <v>201</v>
      </c>
      <c r="S37" s="128"/>
      <c r="T37" s="128">
        <v>205</v>
      </c>
      <c r="U37" s="333"/>
      <c r="V37" s="145" t="s">
        <v>89</v>
      </c>
      <c r="W37" s="128"/>
      <c r="X37" s="128">
        <v>202</v>
      </c>
      <c r="Y37" s="292">
        <v>11</v>
      </c>
      <c r="Z37" s="1685"/>
      <c r="AA37" s="1710"/>
      <c r="AB37" s="287">
        <v>11</v>
      </c>
      <c r="AC37" s="73"/>
      <c r="AD37" s="73"/>
      <c r="AE37" s="131"/>
      <c r="AF37" s="131"/>
      <c r="AG37" s="132"/>
      <c r="AH37" s="132"/>
      <c r="AI37" s="131"/>
      <c r="AJ37" s="131"/>
      <c r="AK37" s="73"/>
      <c r="AL37" s="73"/>
      <c r="AM37" s="287">
        <v>11</v>
      </c>
      <c r="AN37" s="1724"/>
      <c r="AO37" s="1717"/>
      <c r="AP37" s="282">
        <v>11</v>
      </c>
      <c r="AQ37" s="354"/>
      <c r="AR37" s="355"/>
      <c r="AS37" s="367" t="s">
        <v>260</v>
      </c>
      <c r="AT37" s="357"/>
      <c r="AU37" s="358" t="s">
        <v>261</v>
      </c>
      <c r="AV37" s="352">
        <v>104</v>
      </c>
      <c r="AW37" s="367" t="s">
        <v>260</v>
      </c>
      <c r="AX37" s="357"/>
      <c r="AY37" s="354"/>
      <c r="AZ37" s="357"/>
      <c r="BA37" s="282">
        <v>11</v>
      </c>
      <c r="BB37" s="1761"/>
      <c r="BC37" s="1750"/>
      <c r="BD37" s="271">
        <v>11</v>
      </c>
      <c r="BE37" s="136"/>
      <c r="BF37" s="261"/>
      <c r="BG37" s="124"/>
      <c r="BH37" s="262"/>
      <c r="BI37" s="142"/>
      <c r="BJ37" s="263"/>
      <c r="BK37" s="124"/>
      <c r="BL37" s="262"/>
      <c r="BM37" s="135">
        <v>11</v>
      </c>
      <c r="BN37" s="1758"/>
    </row>
    <row r="38" spans="1:66" s="265" customFormat="1" ht="21" thickBot="1" x14ac:dyDescent="0.4">
      <c r="A38" s="1692"/>
      <c r="B38" s="299">
        <v>12</v>
      </c>
      <c r="C38" s="149"/>
      <c r="D38" s="149"/>
      <c r="E38" s="151"/>
      <c r="F38" s="151"/>
      <c r="G38" s="150"/>
      <c r="H38" s="150"/>
      <c r="I38" s="151"/>
      <c r="J38" s="151"/>
      <c r="K38" s="464"/>
      <c r="L38" s="259"/>
      <c r="M38" s="300">
        <v>12</v>
      </c>
      <c r="N38" s="1689"/>
      <c r="O38" s="1683"/>
      <c r="P38" s="302">
        <v>12</v>
      </c>
      <c r="Q38" s="324"/>
      <c r="R38" s="324" t="s">
        <v>237</v>
      </c>
      <c r="S38" s="77"/>
      <c r="T38" s="77">
        <v>205</v>
      </c>
      <c r="U38" s="323"/>
      <c r="V38" s="323"/>
      <c r="W38" s="77"/>
      <c r="X38" s="77" t="s">
        <v>237</v>
      </c>
      <c r="Y38" s="302">
        <v>12</v>
      </c>
      <c r="Z38" s="1686"/>
      <c r="AA38" s="1711"/>
      <c r="AB38" s="303">
        <v>12</v>
      </c>
      <c r="AC38" s="155"/>
      <c r="AD38" s="155"/>
      <c r="AE38" s="156"/>
      <c r="AF38" s="156"/>
      <c r="AG38" s="157"/>
      <c r="AH38" s="157"/>
      <c r="AI38" s="156"/>
      <c r="AJ38" s="156"/>
      <c r="AK38" s="155"/>
      <c r="AL38" s="155"/>
      <c r="AM38" s="303">
        <v>12</v>
      </c>
      <c r="AN38" s="1725"/>
      <c r="AO38" s="1735"/>
      <c r="AP38" s="305">
        <v>12</v>
      </c>
      <c r="AQ38" s="232"/>
      <c r="AR38" s="236"/>
      <c r="AS38" s="159"/>
      <c r="AT38" s="229"/>
      <c r="AU38" s="160"/>
      <c r="AV38" s="225"/>
      <c r="AW38" s="159"/>
      <c r="AX38" s="229"/>
      <c r="AY38" s="232"/>
      <c r="AZ38" s="229"/>
      <c r="BA38" s="305">
        <v>12</v>
      </c>
      <c r="BB38" s="1762"/>
      <c r="BC38" s="1778"/>
      <c r="BD38" s="272">
        <v>12</v>
      </c>
      <c r="BE38" s="181"/>
      <c r="BF38" s="266"/>
      <c r="BG38" s="184"/>
      <c r="BH38" s="267"/>
      <c r="BI38" s="183"/>
      <c r="BJ38" s="268"/>
      <c r="BK38" s="184"/>
      <c r="BL38" s="267"/>
      <c r="BM38" s="180">
        <v>12</v>
      </c>
      <c r="BN38" s="1759"/>
    </row>
    <row r="39" spans="1:66" ht="81.599999999999994" x14ac:dyDescent="0.25">
      <c r="A39" s="1693" t="s">
        <v>2</v>
      </c>
      <c r="B39" s="103">
        <v>1</v>
      </c>
      <c r="C39" s="250" t="s">
        <v>166</v>
      </c>
      <c r="D39" s="196">
        <v>308</v>
      </c>
      <c r="E39" s="212" t="s">
        <v>32</v>
      </c>
      <c r="F39" s="107">
        <v>403</v>
      </c>
      <c r="G39" s="419" t="s">
        <v>26</v>
      </c>
      <c r="H39" s="327">
        <v>206</v>
      </c>
      <c r="I39" s="212" t="s">
        <v>127</v>
      </c>
      <c r="J39" s="105" t="s">
        <v>89</v>
      </c>
      <c r="K39" s="104" t="s">
        <v>24</v>
      </c>
      <c r="L39" s="107">
        <v>204</v>
      </c>
      <c r="M39" s="103">
        <v>1</v>
      </c>
      <c r="N39" s="1675" t="s">
        <v>2</v>
      </c>
      <c r="O39" s="1678" t="s">
        <v>2</v>
      </c>
      <c r="P39" s="37">
        <v>1</v>
      </c>
      <c r="Q39" s="108" t="s">
        <v>32</v>
      </c>
      <c r="R39" s="108"/>
      <c r="S39" s="109" t="s">
        <v>69</v>
      </c>
      <c r="T39" s="111"/>
      <c r="U39" s="381" t="s">
        <v>26</v>
      </c>
      <c r="V39" s="110"/>
      <c r="W39" s="109" t="s">
        <v>24</v>
      </c>
      <c r="X39" s="109"/>
      <c r="Y39" s="37">
        <v>1</v>
      </c>
      <c r="Z39" s="1703" t="s">
        <v>2</v>
      </c>
      <c r="AA39" s="1706" t="s">
        <v>2</v>
      </c>
      <c r="AB39" s="38">
        <v>1</v>
      </c>
      <c r="AC39" s="334" t="s">
        <v>193</v>
      </c>
      <c r="AD39" s="251">
        <v>202</v>
      </c>
      <c r="AE39" s="112" t="s">
        <v>28</v>
      </c>
      <c r="AF39" s="112" t="s">
        <v>77</v>
      </c>
      <c r="AG39" s="381" t="s">
        <v>400</v>
      </c>
      <c r="AH39" s="304">
        <v>400</v>
      </c>
      <c r="AI39" s="381" t="s">
        <v>26</v>
      </c>
      <c r="AJ39" s="112">
        <v>203</v>
      </c>
      <c r="AK39" s="115" t="s">
        <v>24</v>
      </c>
      <c r="AL39" s="115">
        <v>304</v>
      </c>
      <c r="AM39" s="38">
        <v>1</v>
      </c>
      <c r="AN39" s="1720" t="s">
        <v>2</v>
      </c>
      <c r="AO39" s="1712" t="s">
        <v>2</v>
      </c>
      <c r="AP39" s="116">
        <v>1</v>
      </c>
      <c r="AQ39" s="117" t="s">
        <v>32</v>
      </c>
      <c r="AR39" s="203">
        <v>407</v>
      </c>
      <c r="AS39" s="118" t="s">
        <v>29</v>
      </c>
      <c r="AT39" s="204">
        <v>306</v>
      </c>
      <c r="AU39" s="404" t="s">
        <v>26</v>
      </c>
      <c r="AV39" s="284">
        <v>305</v>
      </c>
      <c r="AW39" s="404" t="s">
        <v>26</v>
      </c>
      <c r="AX39" s="204">
        <v>208</v>
      </c>
      <c r="AY39" s="404" t="s">
        <v>25</v>
      </c>
      <c r="AZ39" s="204" t="s">
        <v>70</v>
      </c>
      <c r="BA39" s="116">
        <v>1</v>
      </c>
      <c r="BB39" s="1746" t="s">
        <v>2</v>
      </c>
      <c r="BC39" s="1750" t="s">
        <v>2</v>
      </c>
      <c r="BD39" s="120">
        <v>1</v>
      </c>
      <c r="BE39" s="373"/>
      <c r="BF39" s="369">
        <v>404</v>
      </c>
      <c r="BG39" s="122" t="s">
        <v>27</v>
      </c>
      <c r="BH39" s="218" t="s">
        <v>89</v>
      </c>
      <c r="BI39" s="386" t="s">
        <v>324</v>
      </c>
      <c r="BJ39" s="378">
        <v>309</v>
      </c>
      <c r="BK39" s="122" t="s">
        <v>33</v>
      </c>
      <c r="BL39" s="218">
        <v>213</v>
      </c>
      <c r="BM39" s="120">
        <v>1</v>
      </c>
      <c r="BN39" s="1754" t="s">
        <v>2</v>
      </c>
    </row>
    <row r="40" spans="1:66" ht="102" x14ac:dyDescent="0.25">
      <c r="A40" s="1694"/>
      <c r="B40" s="125">
        <v>2</v>
      </c>
      <c r="C40" s="211" t="s">
        <v>24</v>
      </c>
      <c r="D40" s="144">
        <v>308</v>
      </c>
      <c r="E40" s="211" t="s">
        <v>27</v>
      </c>
      <c r="F40" s="127" t="s">
        <v>89</v>
      </c>
      <c r="G40" s="189" t="s">
        <v>24</v>
      </c>
      <c r="H40" s="97">
        <v>220</v>
      </c>
      <c r="I40" s="189" t="s">
        <v>32</v>
      </c>
      <c r="J40" s="72">
        <v>403</v>
      </c>
      <c r="K40" s="189" t="s">
        <v>26</v>
      </c>
      <c r="L40" s="72">
        <v>406</v>
      </c>
      <c r="M40" s="125">
        <v>2</v>
      </c>
      <c r="N40" s="1676"/>
      <c r="O40" s="1679"/>
      <c r="P40" s="40">
        <v>2</v>
      </c>
      <c r="Q40" s="69" t="s">
        <v>67</v>
      </c>
      <c r="R40" s="69"/>
      <c r="S40" s="380" t="s">
        <v>26</v>
      </c>
      <c r="T40" s="128"/>
      <c r="U40" s="145" t="s">
        <v>69</v>
      </c>
      <c r="V40" s="145"/>
      <c r="W40" s="130" t="s">
        <v>24</v>
      </c>
      <c r="X40" s="130"/>
      <c r="Y40" s="40">
        <v>2</v>
      </c>
      <c r="Z40" s="1704"/>
      <c r="AA40" s="1707"/>
      <c r="AB40" s="41">
        <v>2</v>
      </c>
      <c r="AC40" s="390" t="s">
        <v>24</v>
      </c>
      <c r="AD40" s="146">
        <v>204</v>
      </c>
      <c r="AE40" s="380" t="s">
        <v>438</v>
      </c>
      <c r="AF40" s="131" t="s">
        <v>77</v>
      </c>
      <c r="AG40" s="380" t="s">
        <v>26</v>
      </c>
      <c r="AH40" s="132">
        <v>206</v>
      </c>
      <c r="AI40" s="410" t="s">
        <v>433</v>
      </c>
      <c r="AJ40" s="143">
        <v>402</v>
      </c>
      <c r="AK40" s="390" t="s">
        <v>24</v>
      </c>
      <c r="AL40" s="146">
        <v>304</v>
      </c>
      <c r="AM40" s="41">
        <v>2</v>
      </c>
      <c r="AN40" s="1721"/>
      <c r="AO40" s="1713"/>
      <c r="AP40" s="133">
        <v>2</v>
      </c>
      <c r="AQ40" s="141" t="s">
        <v>26</v>
      </c>
      <c r="AR40" s="235">
        <v>307</v>
      </c>
      <c r="AS40" s="400" t="s">
        <v>26</v>
      </c>
      <c r="AT40" s="68">
        <v>305</v>
      </c>
      <c r="AU40" s="400" t="s">
        <v>24</v>
      </c>
      <c r="AV40" s="283">
        <v>306</v>
      </c>
      <c r="AW40" s="67" t="s">
        <v>33</v>
      </c>
      <c r="AX40" s="68">
        <v>217</v>
      </c>
      <c r="AY40" s="134" t="s">
        <v>30</v>
      </c>
      <c r="AZ40" s="68">
        <v>400</v>
      </c>
      <c r="BA40" s="133">
        <v>2</v>
      </c>
      <c r="BB40" s="1747"/>
      <c r="BC40" s="1750"/>
      <c r="BD40" s="135">
        <v>2</v>
      </c>
      <c r="BE40" s="147" t="s">
        <v>27</v>
      </c>
      <c r="BF40" s="222"/>
      <c r="BG40" s="383" t="s">
        <v>35</v>
      </c>
      <c r="BH40" s="214" t="s">
        <v>137</v>
      </c>
      <c r="BI40" s="370" t="s">
        <v>325</v>
      </c>
      <c r="BJ40" s="64">
        <v>216</v>
      </c>
      <c r="BK40" s="383" t="s">
        <v>26</v>
      </c>
      <c r="BL40" s="214">
        <v>208</v>
      </c>
      <c r="BM40" s="135">
        <v>2</v>
      </c>
      <c r="BN40" s="1754"/>
    </row>
    <row r="41" spans="1:66" ht="102" x14ac:dyDescent="0.25">
      <c r="A41" s="1694"/>
      <c r="B41" s="125">
        <v>3</v>
      </c>
      <c r="C41" s="70" t="s">
        <v>29</v>
      </c>
      <c r="D41" s="70">
        <v>308</v>
      </c>
      <c r="E41" s="189" t="s">
        <v>26</v>
      </c>
      <c r="F41" s="72">
        <v>305</v>
      </c>
      <c r="G41" s="97" t="s">
        <v>29</v>
      </c>
      <c r="H41" s="97">
        <v>220</v>
      </c>
      <c r="I41" s="64" t="s">
        <v>192</v>
      </c>
      <c r="J41" s="72" t="s">
        <v>75</v>
      </c>
      <c r="K41" s="189" t="s">
        <v>24</v>
      </c>
      <c r="L41" s="72">
        <v>303</v>
      </c>
      <c r="M41" s="125">
        <v>3</v>
      </c>
      <c r="N41" s="1676"/>
      <c r="O41" s="1679"/>
      <c r="P41" s="40">
        <v>3</v>
      </c>
      <c r="Q41" s="69" t="s">
        <v>67</v>
      </c>
      <c r="R41" s="69"/>
      <c r="S41" s="130" t="s">
        <v>26</v>
      </c>
      <c r="T41" s="130"/>
      <c r="U41" s="380" t="s">
        <v>457</v>
      </c>
      <c r="V41" s="129"/>
      <c r="W41" s="380" t="s">
        <v>29</v>
      </c>
      <c r="X41" s="128"/>
      <c r="Y41" s="40">
        <v>3</v>
      </c>
      <c r="Z41" s="1704"/>
      <c r="AA41" s="1707"/>
      <c r="AB41" s="41">
        <v>3</v>
      </c>
      <c r="AC41" s="380" t="s">
        <v>26</v>
      </c>
      <c r="AD41" s="73">
        <v>406</v>
      </c>
      <c r="AE41" s="390" t="s">
        <v>26</v>
      </c>
      <c r="AF41" s="143">
        <v>402</v>
      </c>
      <c r="AG41" s="380" t="s">
        <v>26</v>
      </c>
      <c r="AH41" s="132">
        <v>206</v>
      </c>
      <c r="AI41" s="475" t="s">
        <v>440</v>
      </c>
      <c r="AJ41" s="131" t="s">
        <v>77</v>
      </c>
      <c r="AK41" s="380" t="s">
        <v>64</v>
      </c>
      <c r="AL41" s="73">
        <v>216</v>
      </c>
      <c r="AM41" s="41">
        <v>3</v>
      </c>
      <c r="AN41" s="1721"/>
      <c r="AO41" s="1713"/>
      <c r="AP41" s="133">
        <v>3</v>
      </c>
      <c r="AQ41" s="400" t="s">
        <v>29</v>
      </c>
      <c r="AR41" s="234">
        <v>204</v>
      </c>
      <c r="AS41" s="67" t="s">
        <v>24</v>
      </c>
      <c r="AT41" s="68">
        <v>203</v>
      </c>
      <c r="AU41" s="405" t="s">
        <v>372</v>
      </c>
      <c r="AV41" s="283" t="s">
        <v>143</v>
      </c>
      <c r="AW41" s="400" t="s">
        <v>64</v>
      </c>
      <c r="AX41" s="68">
        <v>307</v>
      </c>
      <c r="AY41" s="400" t="s">
        <v>422</v>
      </c>
      <c r="AZ41" s="68">
        <v>403</v>
      </c>
      <c r="BA41" s="133">
        <v>3</v>
      </c>
      <c r="BB41" s="1747"/>
      <c r="BC41" s="1750"/>
      <c r="BD41" s="135">
        <v>3</v>
      </c>
      <c r="BE41" s="383" t="s">
        <v>24</v>
      </c>
      <c r="BF41" s="221">
        <v>304</v>
      </c>
      <c r="BG41" s="383" t="s">
        <v>24</v>
      </c>
      <c r="BH41" s="214">
        <v>306</v>
      </c>
      <c r="BI41" s="142" t="s">
        <v>32</v>
      </c>
      <c r="BJ41" s="189">
        <v>309</v>
      </c>
      <c r="BK41" s="137" t="s">
        <v>44</v>
      </c>
      <c r="BL41" s="215">
        <v>218</v>
      </c>
      <c r="BM41" s="135">
        <v>3</v>
      </c>
      <c r="BN41" s="1754"/>
    </row>
    <row r="42" spans="1:66" ht="81.599999999999994" x14ac:dyDescent="0.25">
      <c r="A42" s="1694"/>
      <c r="B42" s="125">
        <v>4</v>
      </c>
      <c r="C42" s="189" t="s">
        <v>34</v>
      </c>
      <c r="D42" s="70">
        <v>205</v>
      </c>
      <c r="E42" s="189" t="s">
        <v>26</v>
      </c>
      <c r="F42" s="72">
        <v>305</v>
      </c>
      <c r="G42" s="189" t="s">
        <v>32</v>
      </c>
      <c r="H42" s="97">
        <v>403</v>
      </c>
      <c r="I42" s="189" t="s">
        <v>26</v>
      </c>
      <c r="J42" s="72">
        <v>203</v>
      </c>
      <c r="K42" s="189" t="s">
        <v>87</v>
      </c>
      <c r="L42" s="72">
        <v>115</v>
      </c>
      <c r="M42" s="125">
        <v>4</v>
      </c>
      <c r="N42" s="1676"/>
      <c r="O42" s="1679"/>
      <c r="P42" s="40">
        <v>4</v>
      </c>
      <c r="Q42" s="380" t="s">
        <v>24</v>
      </c>
      <c r="R42" s="69"/>
      <c r="S42" s="380" t="s">
        <v>24</v>
      </c>
      <c r="T42" s="59">
        <v>114</v>
      </c>
      <c r="U42" s="60" t="s">
        <v>238</v>
      </c>
      <c r="V42" s="322">
        <v>114</v>
      </c>
      <c r="W42" s="380" t="s">
        <v>71</v>
      </c>
      <c r="X42" s="59">
        <v>114</v>
      </c>
      <c r="Y42" s="40">
        <v>4</v>
      </c>
      <c r="Z42" s="1704"/>
      <c r="AA42" s="1707"/>
      <c r="AB42" s="41">
        <v>4</v>
      </c>
      <c r="AC42" s="73" t="s">
        <v>26</v>
      </c>
      <c r="AD42" s="73">
        <v>307</v>
      </c>
      <c r="AE42" s="390" t="s">
        <v>64</v>
      </c>
      <c r="AF42" s="143">
        <v>402</v>
      </c>
      <c r="AG42" s="390" t="s">
        <v>32</v>
      </c>
      <c r="AH42" s="140">
        <v>304</v>
      </c>
      <c r="AI42" s="479" t="s">
        <v>28</v>
      </c>
      <c r="AJ42" s="131" t="s">
        <v>77</v>
      </c>
      <c r="AK42" s="408" t="s">
        <v>427</v>
      </c>
      <c r="AL42" s="73" t="s">
        <v>124</v>
      </c>
      <c r="AM42" s="41">
        <v>4</v>
      </c>
      <c r="AN42" s="1721"/>
      <c r="AO42" s="1713"/>
      <c r="AP42" s="133">
        <v>4</v>
      </c>
      <c r="AQ42" s="400" t="s">
        <v>160</v>
      </c>
      <c r="AR42" s="234" t="s">
        <v>105</v>
      </c>
      <c r="AS42" s="189" t="s">
        <v>433</v>
      </c>
      <c r="AT42" s="68" t="s">
        <v>89</v>
      </c>
      <c r="AU42" s="400" t="s">
        <v>64</v>
      </c>
      <c r="AV42" s="283">
        <v>202</v>
      </c>
      <c r="AW42" s="400" t="s">
        <v>44</v>
      </c>
      <c r="AX42" s="68">
        <v>218</v>
      </c>
      <c r="AY42" s="134" t="s">
        <v>33</v>
      </c>
      <c r="AZ42" s="68">
        <v>220</v>
      </c>
      <c r="BA42" s="133">
        <v>4</v>
      </c>
      <c r="BB42" s="1747"/>
      <c r="BC42" s="1750"/>
      <c r="BD42" s="135">
        <v>4</v>
      </c>
      <c r="BE42" s="383" t="s">
        <v>26</v>
      </c>
      <c r="BF42" s="221">
        <v>206</v>
      </c>
      <c r="BG42" s="124" t="s">
        <v>29</v>
      </c>
      <c r="BH42" s="214">
        <v>306</v>
      </c>
      <c r="BI42" s="380" t="s">
        <v>25</v>
      </c>
      <c r="BJ42" s="189" t="s">
        <v>70</v>
      </c>
      <c r="BK42" s="137" t="s">
        <v>24</v>
      </c>
      <c r="BL42" s="215">
        <v>303</v>
      </c>
      <c r="BM42" s="135">
        <v>4</v>
      </c>
      <c r="BN42" s="1754"/>
    </row>
    <row r="43" spans="1:66" ht="122.4" x14ac:dyDescent="0.25">
      <c r="A43" s="1694"/>
      <c r="B43" s="125">
        <v>5</v>
      </c>
      <c r="C43" s="189" t="s">
        <v>26</v>
      </c>
      <c r="D43" s="70">
        <v>203</v>
      </c>
      <c r="E43" s="189" t="s">
        <v>156</v>
      </c>
      <c r="F43" s="72">
        <v>303</v>
      </c>
      <c r="G43" s="97" t="s">
        <v>127</v>
      </c>
      <c r="H43" s="97" t="s">
        <v>128</v>
      </c>
      <c r="I43" s="189" t="s">
        <v>24</v>
      </c>
      <c r="J43" s="72">
        <v>202</v>
      </c>
      <c r="K43" s="70" t="s">
        <v>29</v>
      </c>
      <c r="L43" s="72">
        <v>204</v>
      </c>
      <c r="M43" s="125">
        <v>5</v>
      </c>
      <c r="N43" s="1676"/>
      <c r="O43" s="1679"/>
      <c r="P43" s="40">
        <v>5</v>
      </c>
      <c r="Q43" s="467" t="s">
        <v>421</v>
      </c>
      <c r="R43" s="315" t="s">
        <v>240</v>
      </c>
      <c r="S43" s="128" t="s">
        <v>24</v>
      </c>
      <c r="T43" s="320" t="s">
        <v>243</v>
      </c>
      <c r="U43" s="408" t="s">
        <v>454</v>
      </c>
      <c r="V43" s="129" t="s">
        <v>77</v>
      </c>
      <c r="W43" s="380" t="s">
        <v>433</v>
      </c>
      <c r="X43" s="128"/>
      <c r="Y43" s="40">
        <v>5</v>
      </c>
      <c r="Z43" s="1704"/>
      <c r="AA43" s="1707"/>
      <c r="AB43" s="41">
        <v>5</v>
      </c>
      <c r="AC43" s="73" t="s">
        <v>113</v>
      </c>
      <c r="AD43" s="146" t="s">
        <v>108</v>
      </c>
      <c r="AE43" s="380" t="s">
        <v>24</v>
      </c>
      <c r="AF43" s="131">
        <v>306</v>
      </c>
      <c r="AG43" s="380" t="s">
        <v>422</v>
      </c>
      <c r="AH43" s="132">
        <v>307</v>
      </c>
      <c r="AI43" s="380" t="s">
        <v>24</v>
      </c>
      <c r="AJ43" s="143">
        <v>402</v>
      </c>
      <c r="AK43" s="390" t="s">
        <v>26</v>
      </c>
      <c r="AL43" s="146">
        <v>305</v>
      </c>
      <c r="AM43" s="41">
        <v>5</v>
      </c>
      <c r="AN43" s="1721"/>
      <c r="AO43" s="1713"/>
      <c r="AP43" s="133">
        <v>5</v>
      </c>
      <c r="AQ43" s="400" t="s">
        <v>64</v>
      </c>
      <c r="AR43" s="234">
        <v>407</v>
      </c>
      <c r="AS43" s="67" t="s">
        <v>30</v>
      </c>
      <c r="AT43" s="68">
        <v>400</v>
      </c>
      <c r="AU43" s="66" t="s">
        <v>32</v>
      </c>
      <c r="AV43" s="283">
        <v>207</v>
      </c>
      <c r="AW43" s="425" t="s">
        <v>406</v>
      </c>
      <c r="AX43" s="68" t="s">
        <v>96</v>
      </c>
      <c r="AY43" s="400" t="s">
        <v>26</v>
      </c>
      <c r="AZ43" s="68">
        <v>206</v>
      </c>
      <c r="BA43" s="133">
        <v>5</v>
      </c>
      <c r="BB43" s="1747"/>
      <c r="BC43" s="1750"/>
      <c r="BD43" s="135">
        <v>5</v>
      </c>
      <c r="BE43" s="147" t="s">
        <v>44</v>
      </c>
      <c r="BF43" s="222">
        <v>218</v>
      </c>
      <c r="BG43" s="137" t="s">
        <v>33</v>
      </c>
      <c r="BH43" s="215">
        <v>213</v>
      </c>
      <c r="BI43" s="383" t="s">
        <v>35</v>
      </c>
      <c r="BJ43" s="189" t="s">
        <v>137</v>
      </c>
      <c r="BK43" s="383" t="s">
        <v>25</v>
      </c>
      <c r="BL43" s="214" t="s">
        <v>70</v>
      </c>
      <c r="BM43" s="135">
        <v>5</v>
      </c>
      <c r="BN43" s="1754"/>
    </row>
    <row r="44" spans="1:66" ht="122.4" x14ac:dyDescent="0.25">
      <c r="A44" s="1694"/>
      <c r="B44" s="125">
        <v>6</v>
      </c>
      <c r="C44" s="417" t="s">
        <v>125</v>
      </c>
      <c r="D44" s="326" t="s">
        <v>126</v>
      </c>
      <c r="E44" s="72" t="s">
        <v>156</v>
      </c>
      <c r="F44" s="72">
        <v>303</v>
      </c>
      <c r="G44" s="416" t="s">
        <v>190</v>
      </c>
      <c r="H44" s="314" t="s">
        <v>177</v>
      </c>
      <c r="I44" s="72" t="s">
        <v>29</v>
      </c>
      <c r="J44" s="127">
        <v>105</v>
      </c>
      <c r="K44" s="57" t="s">
        <v>183</v>
      </c>
      <c r="L44" s="72" t="s">
        <v>89</v>
      </c>
      <c r="M44" s="125">
        <v>6</v>
      </c>
      <c r="N44" s="1676"/>
      <c r="O44" s="1679"/>
      <c r="P44" s="40">
        <v>6</v>
      </c>
      <c r="Q44" s="69" t="s">
        <v>26</v>
      </c>
      <c r="R44" s="69">
        <v>220</v>
      </c>
      <c r="S44" s="130" t="s">
        <v>32</v>
      </c>
      <c r="T44" s="130">
        <v>207</v>
      </c>
      <c r="U44" s="408" t="s">
        <v>442</v>
      </c>
      <c r="V44" s="129" t="s">
        <v>77</v>
      </c>
      <c r="W44" s="130"/>
      <c r="X44" s="130">
        <v>201</v>
      </c>
      <c r="Y44" s="40">
        <v>6</v>
      </c>
      <c r="Z44" s="1704"/>
      <c r="AA44" s="1707"/>
      <c r="AB44" s="41">
        <v>6</v>
      </c>
      <c r="AC44" s="380" t="s">
        <v>64</v>
      </c>
      <c r="AD44" s="146">
        <v>406</v>
      </c>
      <c r="AE44" s="380" t="s">
        <v>403</v>
      </c>
      <c r="AF44" s="131" t="s">
        <v>139</v>
      </c>
      <c r="AG44" s="132" t="s">
        <v>24</v>
      </c>
      <c r="AH44" s="132">
        <v>205</v>
      </c>
      <c r="AI44" s="131" t="s">
        <v>118</v>
      </c>
      <c r="AJ44" s="131" t="s">
        <v>258</v>
      </c>
      <c r="AK44" s="390" t="s">
        <v>29</v>
      </c>
      <c r="AL44" s="146">
        <v>304</v>
      </c>
      <c r="AM44" s="41">
        <v>6</v>
      </c>
      <c r="AN44" s="1721"/>
      <c r="AO44" s="1713"/>
      <c r="AP44" s="133">
        <v>6</v>
      </c>
      <c r="AQ44" s="400" t="s">
        <v>25</v>
      </c>
      <c r="AR44" s="234" t="s">
        <v>70</v>
      </c>
      <c r="AS44" s="400" t="s">
        <v>26</v>
      </c>
      <c r="AT44" s="68">
        <v>305</v>
      </c>
      <c r="AU44" s="66" t="s">
        <v>30</v>
      </c>
      <c r="AV44" s="283">
        <v>400</v>
      </c>
      <c r="AW44" s="67" t="s">
        <v>29</v>
      </c>
      <c r="AX44" s="68">
        <v>402</v>
      </c>
      <c r="AY44" s="134" t="s">
        <v>44</v>
      </c>
      <c r="AZ44" s="68">
        <v>218</v>
      </c>
      <c r="BA44" s="133">
        <v>6</v>
      </c>
      <c r="BB44" s="1747"/>
      <c r="BC44" s="1750"/>
      <c r="BD44" s="135">
        <v>6</v>
      </c>
      <c r="BE44" s="136" t="s">
        <v>97</v>
      </c>
      <c r="BF44" s="221" t="s">
        <v>80</v>
      </c>
      <c r="BG44" s="383" t="s">
        <v>26</v>
      </c>
      <c r="BH44" s="214" t="s">
        <v>8</v>
      </c>
      <c r="BI44" s="142" t="s">
        <v>64</v>
      </c>
      <c r="BJ44" s="189">
        <v>309</v>
      </c>
      <c r="BK44" s="379" t="s">
        <v>29</v>
      </c>
      <c r="BL44" s="215" t="s">
        <v>89</v>
      </c>
      <c r="BM44" s="135">
        <v>6</v>
      </c>
      <c r="BN44" s="1754"/>
    </row>
    <row r="45" spans="1:66" ht="142.80000000000001" x14ac:dyDescent="0.25">
      <c r="A45" s="1694"/>
      <c r="B45" s="125">
        <v>7</v>
      </c>
      <c r="C45" s="189" t="s">
        <v>27</v>
      </c>
      <c r="D45" s="70" t="s">
        <v>89</v>
      </c>
      <c r="E45" s="72"/>
      <c r="F45" s="72"/>
      <c r="G45" s="312" t="s">
        <v>186</v>
      </c>
      <c r="H45" s="312">
        <v>113</v>
      </c>
      <c r="I45" s="189" t="s">
        <v>452</v>
      </c>
      <c r="J45" s="72">
        <v>202</v>
      </c>
      <c r="K45" s="58" t="s">
        <v>226</v>
      </c>
      <c r="L45" s="57" t="s">
        <v>178</v>
      </c>
      <c r="M45" s="125">
        <v>7</v>
      </c>
      <c r="N45" s="1676"/>
      <c r="O45" s="1679"/>
      <c r="P45" s="40">
        <v>7</v>
      </c>
      <c r="Q45" s="69" t="s">
        <v>27</v>
      </c>
      <c r="R45" s="69">
        <v>201</v>
      </c>
      <c r="S45" s="428" t="s">
        <v>239</v>
      </c>
      <c r="T45" s="430">
        <v>205</v>
      </c>
      <c r="U45" s="435" t="s">
        <v>239</v>
      </c>
      <c r="V45" s="432">
        <v>207</v>
      </c>
      <c r="W45" s="428" t="s">
        <v>238</v>
      </c>
      <c r="X45" s="128">
        <v>220</v>
      </c>
      <c r="Y45" s="40">
        <v>7</v>
      </c>
      <c r="Z45" s="1704"/>
      <c r="AA45" s="1707"/>
      <c r="AB45" s="41">
        <v>7</v>
      </c>
      <c r="AC45" s="380" t="s">
        <v>422</v>
      </c>
      <c r="AD45" s="73">
        <v>405</v>
      </c>
      <c r="AE45" s="408" t="s">
        <v>428</v>
      </c>
      <c r="AF45" s="131" t="s">
        <v>95</v>
      </c>
      <c r="AG45" s="132" t="s">
        <v>64</v>
      </c>
      <c r="AH45" s="132">
        <v>204</v>
      </c>
      <c r="AI45" s="131" t="s">
        <v>24</v>
      </c>
      <c r="AJ45" s="131">
        <v>400</v>
      </c>
      <c r="AK45" s="325"/>
      <c r="AL45" s="73"/>
      <c r="AM45" s="41">
        <v>7</v>
      </c>
      <c r="AN45" s="1721"/>
      <c r="AO45" s="1713"/>
      <c r="AP45" s="133">
        <v>7</v>
      </c>
      <c r="AQ45" s="400" t="s">
        <v>35</v>
      </c>
      <c r="AR45" s="234" t="s">
        <v>137</v>
      </c>
      <c r="AS45" s="400" t="s">
        <v>26</v>
      </c>
      <c r="AT45" s="68">
        <v>305</v>
      </c>
      <c r="AU45" s="400" t="s">
        <v>65</v>
      </c>
      <c r="AV45" s="283">
        <v>308</v>
      </c>
      <c r="AW45" s="67" t="s">
        <v>26</v>
      </c>
      <c r="AX45" s="68">
        <v>307</v>
      </c>
      <c r="AY45" s="476" t="s">
        <v>436</v>
      </c>
      <c r="AZ45" s="68" t="s">
        <v>89</v>
      </c>
      <c r="BA45" s="133">
        <v>7</v>
      </c>
      <c r="BB45" s="1747"/>
      <c r="BC45" s="1750"/>
      <c r="BD45" s="135">
        <v>7</v>
      </c>
      <c r="BE45" s="383" t="s">
        <v>29</v>
      </c>
      <c r="BF45" s="221">
        <v>304</v>
      </c>
      <c r="BG45" s="62" t="s">
        <v>306</v>
      </c>
      <c r="BH45" s="253">
        <v>303</v>
      </c>
      <c r="BI45" s="383" t="s">
        <v>26</v>
      </c>
      <c r="BJ45" s="189">
        <v>105</v>
      </c>
      <c r="BK45" s="383" t="s">
        <v>27</v>
      </c>
      <c r="BL45" s="214">
        <v>218</v>
      </c>
      <c r="BM45" s="135">
        <v>7</v>
      </c>
      <c r="BN45" s="1754"/>
    </row>
    <row r="46" spans="1:66" ht="81.599999999999994" x14ac:dyDescent="0.25">
      <c r="A46" s="1694"/>
      <c r="B46" s="125">
        <v>8</v>
      </c>
      <c r="C46" s="64" t="s">
        <v>225</v>
      </c>
      <c r="D46" s="58">
        <v>301</v>
      </c>
      <c r="E46" s="57" t="s">
        <v>176</v>
      </c>
      <c r="F46" s="57" t="s">
        <v>89</v>
      </c>
      <c r="G46" s="97"/>
      <c r="H46" s="97"/>
      <c r="I46" s="57" t="s">
        <v>226</v>
      </c>
      <c r="J46" s="57" t="s">
        <v>178</v>
      </c>
      <c r="K46" s="58" t="s">
        <v>179</v>
      </c>
      <c r="L46" s="256">
        <v>306</v>
      </c>
      <c r="M46" s="125">
        <v>8</v>
      </c>
      <c r="N46" s="1676"/>
      <c r="O46" s="1679"/>
      <c r="P46" s="40">
        <v>8</v>
      </c>
      <c r="Q46" s="429" t="s">
        <v>233</v>
      </c>
      <c r="R46" s="433" t="s">
        <v>108</v>
      </c>
      <c r="S46" s="428" t="s">
        <v>233</v>
      </c>
      <c r="T46" s="434">
        <v>205</v>
      </c>
      <c r="U46" s="435" t="s">
        <v>233</v>
      </c>
      <c r="V46" s="436">
        <v>207</v>
      </c>
      <c r="W46" s="428" t="s">
        <v>233</v>
      </c>
      <c r="X46" s="128">
        <v>201</v>
      </c>
      <c r="Y46" s="40">
        <v>8</v>
      </c>
      <c r="Z46" s="1704"/>
      <c r="AA46" s="1707"/>
      <c r="AB46" s="41">
        <v>8</v>
      </c>
      <c r="AC46" s="325" t="s">
        <v>228</v>
      </c>
      <c r="AD46" s="325">
        <v>216</v>
      </c>
      <c r="AE46" s="344" t="s">
        <v>228</v>
      </c>
      <c r="AF46" s="344">
        <v>216</v>
      </c>
      <c r="AG46" s="350" t="s">
        <v>228</v>
      </c>
      <c r="AH46" s="350">
        <v>216</v>
      </c>
      <c r="AI46" s="344" t="s">
        <v>228</v>
      </c>
      <c r="AJ46" s="344">
        <v>216</v>
      </c>
      <c r="AK46" s="325" t="s">
        <v>228</v>
      </c>
      <c r="AL46" s="325" t="s">
        <v>278</v>
      </c>
      <c r="AM46" s="41">
        <v>8</v>
      </c>
      <c r="AN46" s="1721"/>
      <c r="AO46" s="1713"/>
      <c r="AP46" s="133">
        <v>8</v>
      </c>
      <c r="AQ46" s="354" t="s">
        <v>246</v>
      </c>
      <c r="AR46" s="355">
        <v>307</v>
      </c>
      <c r="AS46" s="356"/>
      <c r="AT46" s="357"/>
      <c r="AU46" s="358" t="s">
        <v>295</v>
      </c>
      <c r="AV46" s="368">
        <v>105</v>
      </c>
      <c r="AW46" s="356" t="s">
        <v>246</v>
      </c>
      <c r="AX46" s="357">
        <v>307</v>
      </c>
      <c r="AY46" s="403" t="s">
        <v>292</v>
      </c>
      <c r="AZ46" s="357">
        <v>303</v>
      </c>
      <c r="BA46" s="133">
        <v>8</v>
      </c>
      <c r="BB46" s="1747"/>
      <c r="BC46" s="1750"/>
      <c r="BD46" s="135">
        <v>8</v>
      </c>
      <c r="BE46" s="136" t="s">
        <v>33</v>
      </c>
      <c r="BF46" s="221">
        <v>213</v>
      </c>
      <c r="BG46" s="62" t="s">
        <v>307</v>
      </c>
      <c r="BH46" s="253" t="s">
        <v>89</v>
      </c>
      <c r="BI46" s="189" t="s">
        <v>90</v>
      </c>
      <c r="BJ46" s="189">
        <v>203</v>
      </c>
      <c r="BK46" s="383" t="s">
        <v>35</v>
      </c>
      <c r="BL46" s="276" t="s">
        <v>137</v>
      </c>
      <c r="BM46" s="135">
        <v>8</v>
      </c>
      <c r="BN46" s="1754"/>
    </row>
    <row r="47" spans="1:66" ht="81.599999999999994" x14ac:dyDescent="0.25">
      <c r="A47" s="1694"/>
      <c r="B47" s="125">
        <v>9</v>
      </c>
      <c r="C47" s="58" t="s">
        <v>175</v>
      </c>
      <c r="D47" s="58">
        <v>306</v>
      </c>
      <c r="E47" s="57" t="s">
        <v>175</v>
      </c>
      <c r="F47" s="57">
        <v>306</v>
      </c>
      <c r="G47" s="312" t="s">
        <v>175</v>
      </c>
      <c r="H47" s="312">
        <v>306</v>
      </c>
      <c r="I47" s="57" t="s">
        <v>175</v>
      </c>
      <c r="J47" s="57">
        <v>306</v>
      </c>
      <c r="K47" s="58" t="s">
        <v>175</v>
      </c>
      <c r="L47" s="256">
        <v>306</v>
      </c>
      <c r="M47" s="125">
        <v>9</v>
      </c>
      <c r="N47" s="1676"/>
      <c r="O47" s="1679"/>
      <c r="P47" s="40">
        <v>9</v>
      </c>
      <c r="Q47" s="443"/>
      <c r="R47" s="443">
        <v>201</v>
      </c>
      <c r="S47" s="428" t="s">
        <v>242</v>
      </c>
      <c r="T47" s="430">
        <v>205</v>
      </c>
      <c r="U47" s="435" t="s">
        <v>251</v>
      </c>
      <c r="V47" s="432">
        <v>217</v>
      </c>
      <c r="W47" s="430"/>
      <c r="X47" s="128" t="s">
        <v>142</v>
      </c>
      <c r="Y47" s="40">
        <v>9</v>
      </c>
      <c r="Z47" s="1704"/>
      <c r="AA47" s="1707"/>
      <c r="AB47" s="41">
        <v>9</v>
      </c>
      <c r="AC47" s="73"/>
      <c r="AD47" s="73"/>
      <c r="AE47" s="344" t="s">
        <v>236</v>
      </c>
      <c r="AF47" s="344" t="s">
        <v>237</v>
      </c>
      <c r="AG47" s="350" t="s">
        <v>261</v>
      </c>
      <c r="AH47" s="350">
        <v>104</v>
      </c>
      <c r="AI47" s="344" t="s">
        <v>263</v>
      </c>
      <c r="AJ47" s="344">
        <v>302</v>
      </c>
      <c r="AK47" s="325"/>
      <c r="AL47" s="325"/>
      <c r="AM47" s="41">
        <v>9</v>
      </c>
      <c r="AN47" s="1721"/>
      <c r="AO47" s="1714"/>
      <c r="AP47" s="133">
        <v>9</v>
      </c>
      <c r="AQ47" s="354" t="s">
        <v>238</v>
      </c>
      <c r="AR47" s="355" t="s">
        <v>237</v>
      </c>
      <c r="AS47" s="356"/>
      <c r="AT47" s="357"/>
      <c r="AU47" s="358"/>
      <c r="AV47" s="368"/>
      <c r="AW47" s="403" t="s">
        <v>270</v>
      </c>
      <c r="AX47" s="357">
        <v>301</v>
      </c>
      <c r="AY47" s="354"/>
      <c r="AZ47" s="357"/>
      <c r="BA47" s="133">
        <v>9</v>
      </c>
      <c r="BB47" s="1748"/>
      <c r="BC47" s="1751"/>
      <c r="BD47" s="135">
        <v>9</v>
      </c>
      <c r="BE47" s="63" t="s">
        <v>326</v>
      </c>
      <c r="BF47" s="254">
        <v>307</v>
      </c>
      <c r="BG47" s="62" t="s">
        <v>326</v>
      </c>
      <c r="BH47" s="253">
        <v>307</v>
      </c>
      <c r="BI47" s="370" t="s">
        <v>326</v>
      </c>
      <c r="BJ47" s="376">
        <v>307</v>
      </c>
      <c r="BK47" s="62" t="s">
        <v>326</v>
      </c>
      <c r="BL47" s="375">
        <v>307</v>
      </c>
      <c r="BM47" s="135">
        <v>9</v>
      </c>
      <c r="BN47" s="1755"/>
    </row>
    <row r="48" spans="1:66" ht="81.599999999999994" x14ac:dyDescent="0.25">
      <c r="A48" s="1694"/>
      <c r="B48" s="125">
        <v>10</v>
      </c>
      <c r="C48" s="70"/>
      <c r="D48" s="70"/>
      <c r="E48" s="72"/>
      <c r="F48" s="72"/>
      <c r="G48" s="97"/>
      <c r="H48" s="97"/>
      <c r="I48" s="72"/>
      <c r="J48" s="72"/>
      <c r="K48" s="144"/>
      <c r="L48" s="127"/>
      <c r="M48" s="125">
        <v>10</v>
      </c>
      <c r="N48" s="1676"/>
      <c r="O48" s="1679"/>
      <c r="P48" s="40">
        <v>10</v>
      </c>
      <c r="Q48" s="429" t="s">
        <v>246</v>
      </c>
      <c r="R48" s="443">
        <v>407</v>
      </c>
      <c r="S48" s="428" t="s">
        <v>246</v>
      </c>
      <c r="T48" s="428">
        <v>205</v>
      </c>
      <c r="U48" s="435" t="s">
        <v>246</v>
      </c>
      <c r="V48" s="432" t="s">
        <v>133</v>
      </c>
      <c r="W48" s="428" t="s">
        <v>246</v>
      </c>
      <c r="X48" s="128">
        <v>201</v>
      </c>
      <c r="Y48" s="40">
        <v>10</v>
      </c>
      <c r="Z48" s="1704"/>
      <c r="AA48" s="1707"/>
      <c r="AB48" s="41">
        <v>10</v>
      </c>
      <c r="AC48" s="73"/>
      <c r="AD48" s="73"/>
      <c r="AE48" s="344"/>
      <c r="AF48" s="344"/>
      <c r="AG48" s="350" t="s">
        <v>261</v>
      </c>
      <c r="AH48" s="350">
        <v>104</v>
      </c>
      <c r="AI48" s="344" t="s">
        <v>279</v>
      </c>
      <c r="AJ48" s="344">
        <v>400</v>
      </c>
      <c r="AK48" s="325" t="s">
        <v>236</v>
      </c>
      <c r="AL48" s="325" t="s">
        <v>237</v>
      </c>
      <c r="AM48" s="41">
        <v>10</v>
      </c>
      <c r="AN48" s="1721"/>
      <c r="AO48" s="1714"/>
      <c r="AP48" s="133">
        <v>10</v>
      </c>
      <c r="AQ48" s="354" t="s">
        <v>298</v>
      </c>
      <c r="AR48" s="355" t="s">
        <v>299</v>
      </c>
      <c r="AS48" s="356" t="s">
        <v>294</v>
      </c>
      <c r="AT48" s="357" t="s">
        <v>234</v>
      </c>
      <c r="AU48" s="358"/>
      <c r="AV48" s="368"/>
      <c r="AW48" s="356" t="s">
        <v>298</v>
      </c>
      <c r="AX48" s="357" t="s">
        <v>299</v>
      </c>
      <c r="AY48" s="354" t="s">
        <v>294</v>
      </c>
      <c r="AZ48" s="357" t="s">
        <v>234</v>
      </c>
      <c r="BA48" s="133">
        <v>10</v>
      </c>
      <c r="BB48" s="1748"/>
      <c r="BC48" s="1751"/>
      <c r="BD48" s="135">
        <v>10</v>
      </c>
      <c r="BE48" s="384" t="s">
        <v>205</v>
      </c>
      <c r="BF48" s="391" t="s">
        <v>70</v>
      </c>
      <c r="BG48" s="384" t="s">
        <v>205</v>
      </c>
      <c r="BH48" s="391" t="s">
        <v>70</v>
      </c>
      <c r="BI48" s="391" t="s">
        <v>205</v>
      </c>
      <c r="BJ48" s="391" t="s">
        <v>70</v>
      </c>
      <c r="BK48" s="384" t="s">
        <v>205</v>
      </c>
      <c r="BL48" s="253" t="s">
        <v>70</v>
      </c>
      <c r="BM48" s="135">
        <v>10</v>
      </c>
      <c r="BN48" s="1755"/>
    </row>
    <row r="49" spans="1:66" ht="81.599999999999994" x14ac:dyDescent="0.25">
      <c r="A49" s="1694"/>
      <c r="B49" s="125">
        <v>11</v>
      </c>
      <c r="C49" s="70"/>
      <c r="D49" s="70"/>
      <c r="E49" s="72"/>
      <c r="F49" s="72"/>
      <c r="G49" s="97"/>
      <c r="H49" s="97"/>
      <c r="I49" s="72"/>
      <c r="J49" s="72"/>
      <c r="K49" s="144"/>
      <c r="L49" s="127"/>
      <c r="M49" s="125">
        <v>11</v>
      </c>
      <c r="N49" s="1676"/>
      <c r="O49" s="1679"/>
      <c r="P49" s="46">
        <v>11</v>
      </c>
      <c r="Q49" s="444"/>
      <c r="R49" s="444" t="s">
        <v>89</v>
      </c>
      <c r="S49" s="445"/>
      <c r="T49" s="445" t="s">
        <v>66</v>
      </c>
      <c r="U49" s="446"/>
      <c r="V49" s="446">
        <v>207</v>
      </c>
      <c r="W49" s="447" t="s">
        <v>247</v>
      </c>
      <c r="X49" s="77" t="s">
        <v>70</v>
      </c>
      <c r="Y49" s="46">
        <v>11</v>
      </c>
      <c r="Z49" s="1704"/>
      <c r="AA49" s="1707"/>
      <c r="AB49" s="47"/>
      <c r="AC49" s="155"/>
      <c r="AD49" s="155"/>
      <c r="AE49" s="156"/>
      <c r="AF49" s="156"/>
      <c r="AG49" s="157"/>
      <c r="AH49" s="157"/>
      <c r="AI49" s="156"/>
      <c r="AJ49" s="156"/>
      <c r="AK49" s="155"/>
      <c r="AL49" s="155"/>
      <c r="AM49" s="47"/>
      <c r="AN49" s="1721"/>
      <c r="AO49" s="1714"/>
      <c r="AP49" s="158"/>
      <c r="AQ49" s="232"/>
      <c r="AR49" s="236"/>
      <c r="AS49" s="159"/>
      <c r="AT49" s="229"/>
      <c r="AU49" s="160"/>
      <c r="AV49" s="318"/>
      <c r="AW49" s="159"/>
      <c r="AX49" s="353"/>
      <c r="AY49" s="354" t="s">
        <v>261</v>
      </c>
      <c r="AZ49" s="357">
        <v>104</v>
      </c>
      <c r="BA49" s="158"/>
      <c r="BB49" s="1748"/>
      <c r="BC49" s="1751"/>
      <c r="BD49" s="161"/>
      <c r="BE49" s="316"/>
      <c r="BF49" s="319"/>
      <c r="BG49" s="317"/>
      <c r="BH49" s="335"/>
      <c r="BI49" s="336"/>
      <c r="BJ49" s="336"/>
      <c r="BK49" s="317"/>
      <c r="BL49" s="335"/>
      <c r="BM49" s="161"/>
      <c r="BN49" s="1755"/>
    </row>
    <row r="50" spans="1:66" ht="21" thickBot="1" x14ac:dyDescent="0.3">
      <c r="A50" s="1695"/>
      <c r="B50" s="165">
        <v>12</v>
      </c>
      <c r="C50" s="166"/>
      <c r="D50" s="166"/>
      <c r="E50" s="169"/>
      <c r="F50" s="169"/>
      <c r="G50" s="168"/>
      <c r="H50" s="168"/>
      <c r="I50" s="169"/>
      <c r="J50" s="169"/>
      <c r="K50" s="462"/>
      <c r="L50" s="170"/>
      <c r="M50" s="165">
        <v>12</v>
      </c>
      <c r="N50" s="1677"/>
      <c r="O50" s="1680"/>
      <c r="P50" s="43">
        <v>12</v>
      </c>
      <c r="Q50" s="337"/>
      <c r="R50" s="337">
        <v>307</v>
      </c>
      <c r="S50" s="331"/>
      <c r="T50" s="331">
        <v>307</v>
      </c>
      <c r="U50" s="330"/>
      <c r="V50" s="330">
        <v>307</v>
      </c>
      <c r="W50" s="331"/>
      <c r="X50" s="331">
        <v>307</v>
      </c>
      <c r="Y50" s="43">
        <v>12</v>
      </c>
      <c r="Z50" s="1705"/>
      <c r="AA50" s="1708"/>
      <c r="AB50" s="44">
        <v>11</v>
      </c>
      <c r="AC50" s="174"/>
      <c r="AD50" s="174"/>
      <c r="AE50" s="175"/>
      <c r="AF50" s="175"/>
      <c r="AG50" s="176"/>
      <c r="AH50" s="176"/>
      <c r="AI50" s="175"/>
      <c r="AJ50" s="175"/>
      <c r="AK50" s="174"/>
      <c r="AL50" s="174"/>
      <c r="AM50" s="44">
        <v>11</v>
      </c>
      <c r="AN50" s="1722"/>
      <c r="AO50" s="1715"/>
      <c r="AP50" s="177">
        <v>11</v>
      </c>
      <c r="AQ50" s="193"/>
      <c r="AR50" s="237"/>
      <c r="AS50" s="178"/>
      <c r="AT50" s="231"/>
      <c r="AU50" s="179"/>
      <c r="AV50" s="306"/>
      <c r="AW50" s="178"/>
      <c r="AX50" s="231"/>
      <c r="AY50" s="470"/>
      <c r="AZ50" s="231"/>
      <c r="BA50" s="177">
        <v>11</v>
      </c>
      <c r="BB50" s="1749"/>
      <c r="BC50" s="1752"/>
      <c r="BD50" s="180">
        <v>11</v>
      </c>
      <c r="BE50" s="181"/>
      <c r="BF50" s="224"/>
      <c r="BG50" s="184"/>
      <c r="BH50" s="195"/>
      <c r="BI50" s="194"/>
      <c r="BJ50" s="194"/>
      <c r="BK50" s="184"/>
      <c r="BL50" s="195"/>
      <c r="BM50" s="180">
        <v>11</v>
      </c>
      <c r="BN50" s="1756"/>
    </row>
    <row r="51" spans="1:66" ht="102" x14ac:dyDescent="0.25">
      <c r="A51" s="1690" t="s">
        <v>3</v>
      </c>
      <c r="B51" s="103">
        <v>1</v>
      </c>
      <c r="C51" s="250" t="s">
        <v>187</v>
      </c>
      <c r="D51" s="250">
        <v>308</v>
      </c>
      <c r="E51" s="189" t="s">
        <v>422</v>
      </c>
      <c r="F51" s="107">
        <v>303</v>
      </c>
      <c r="G51" s="106" t="s">
        <v>26</v>
      </c>
      <c r="H51" s="106">
        <v>206</v>
      </c>
      <c r="I51" s="105" t="s">
        <v>28</v>
      </c>
      <c r="J51" s="105">
        <v>403</v>
      </c>
      <c r="K51" s="212" t="s">
        <v>24</v>
      </c>
      <c r="L51" s="239">
        <v>203</v>
      </c>
      <c r="M51" s="103">
        <v>1</v>
      </c>
      <c r="N51" s="1675" t="s">
        <v>3</v>
      </c>
      <c r="O51" s="1681" t="s">
        <v>3</v>
      </c>
      <c r="P51" s="37">
        <v>1</v>
      </c>
      <c r="Q51" s="473" t="s">
        <v>425</v>
      </c>
      <c r="R51" s="246"/>
      <c r="S51" s="422" t="s">
        <v>245</v>
      </c>
      <c r="T51" s="202"/>
      <c r="U51" s="382" t="s">
        <v>458</v>
      </c>
      <c r="V51" s="110"/>
      <c r="W51" s="381" t="s">
        <v>26</v>
      </c>
      <c r="X51" s="109"/>
      <c r="Y51" s="288">
        <v>1</v>
      </c>
      <c r="Z51" s="1684" t="s">
        <v>3</v>
      </c>
      <c r="AA51" s="1709" t="s">
        <v>3</v>
      </c>
      <c r="AB51" s="38">
        <v>1</v>
      </c>
      <c r="AC51" s="381" t="s">
        <v>24</v>
      </c>
      <c r="AD51" s="381">
        <v>204</v>
      </c>
      <c r="AE51" s="413" t="s">
        <v>26</v>
      </c>
      <c r="AF51" s="413">
        <v>402</v>
      </c>
      <c r="AG51" s="328" t="s">
        <v>263</v>
      </c>
      <c r="AH51" s="328">
        <v>300</v>
      </c>
      <c r="AI51" s="112" t="s">
        <v>24</v>
      </c>
      <c r="AJ51" s="112">
        <v>400</v>
      </c>
      <c r="AK51" s="413" t="s">
        <v>24</v>
      </c>
      <c r="AL51" s="115">
        <v>304</v>
      </c>
      <c r="AM51" s="38">
        <v>1</v>
      </c>
      <c r="AN51" s="1723" t="s">
        <v>3</v>
      </c>
      <c r="AO51" s="1716" t="s">
        <v>3</v>
      </c>
      <c r="AP51" s="116">
        <v>1</v>
      </c>
      <c r="AQ51" s="397" t="s">
        <v>289</v>
      </c>
      <c r="AR51" s="203" t="s">
        <v>107</v>
      </c>
      <c r="AS51" s="458" t="s">
        <v>31</v>
      </c>
      <c r="AT51" s="204"/>
      <c r="AU51" s="74"/>
      <c r="AV51" s="252"/>
      <c r="AW51" s="118" t="s">
        <v>26</v>
      </c>
      <c r="AX51" s="204">
        <v>208</v>
      </c>
      <c r="AY51" s="117"/>
      <c r="AZ51" s="204"/>
      <c r="BA51" s="116">
        <v>1</v>
      </c>
      <c r="BB51" s="1746" t="s">
        <v>3</v>
      </c>
      <c r="BC51" s="1742" t="s">
        <v>3</v>
      </c>
      <c r="BD51" s="120">
        <v>1</v>
      </c>
      <c r="BE51" s="121" t="s">
        <v>33</v>
      </c>
      <c r="BF51" s="220">
        <v>213</v>
      </c>
      <c r="BG51" s="122" t="s">
        <v>44</v>
      </c>
      <c r="BH51" s="218">
        <v>218</v>
      </c>
      <c r="BI51" s="198" t="s">
        <v>30</v>
      </c>
      <c r="BJ51" s="212">
        <v>105</v>
      </c>
      <c r="BK51" s="122"/>
      <c r="BL51" s="218" t="s">
        <v>70</v>
      </c>
      <c r="BM51" s="120">
        <v>1</v>
      </c>
      <c r="BN51" s="1753" t="s">
        <v>3</v>
      </c>
    </row>
    <row r="52" spans="1:66" ht="102" x14ac:dyDescent="0.25">
      <c r="A52" s="1691"/>
      <c r="B52" s="125">
        <v>2</v>
      </c>
      <c r="C52" s="70" t="s">
        <v>24</v>
      </c>
      <c r="D52" s="70">
        <v>308</v>
      </c>
      <c r="E52" s="211" t="s">
        <v>87</v>
      </c>
      <c r="F52" s="127">
        <v>407</v>
      </c>
      <c r="G52" s="189" t="s">
        <v>24</v>
      </c>
      <c r="H52" s="97">
        <v>220</v>
      </c>
      <c r="I52" s="480" t="s">
        <v>441</v>
      </c>
      <c r="J52" s="72">
        <v>203</v>
      </c>
      <c r="K52" s="189" t="s">
        <v>26</v>
      </c>
      <c r="L52" s="240">
        <v>307</v>
      </c>
      <c r="M52" s="125">
        <v>2</v>
      </c>
      <c r="N52" s="1676"/>
      <c r="O52" s="1682"/>
      <c r="P52" s="40">
        <v>2</v>
      </c>
      <c r="Q52" s="139" t="s">
        <v>24</v>
      </c>
      <c r="R52" s="247"/>
      <c r="S52" s="390" t="s">
        <v>24</v>
      </c>
      <c r="T52" s="130"/>
      <c r="U52" s="186" t="s">
        <v>24</v>
      </c>
      <c r="V52" s="145"/>
      <c r="W52" s="380" t="s">
        <v>31</v>
      </c>
      <c r="X52" s="128"/>
      <c r="Y52" s="289">
        <v>2</v>
      </c>
      <c r="Z52" s="1685"/>
      <c r="AA52" s="1710"/>
      <c r="AB52" s="41">
        <v>2</v>
      </c>
      <c r="AC52" s="380" t="s">
        <v>31</v>
      </c>
      <c r="AD52" s="73">
        <v>202</v>
      </c>
      <c r="AE52" s="131" t="s">
        <v>27</v>
      </c>
      <c r="AF52" s="131" t="s">
        <v>89</v>
      </c>
      <c r="AG52" s="132" t="s">
        <v>26</v>
      </c>
      <c r="AH52" s="132">
        <v>206</v>
      </c>
      <c r="AI52" s="380" t="s">
        <v>26</v>
      </c>
      <c r="AJ52" s="131">
        <v>400</v>
      </c>
      <c r="AK52" s="390" t="s">
        <v>32</v>
      </c>
      <c r="AL52" s="146">
        <v>216</v>
      </c>
      <c r="AM52" s="41">
        <v>2</v>
      </c>
      <c r="AN52" s="1724"/>
      <c r="AO52" s="1717"/>
      <c r="AP52" s="133">
        <v>2</v>
      </c>
      <c r="AQ52" s="400" t="s">
        <v>160</v>
      </c>
      <c r="AR52" s="234" t="s">
        <v>105</v>
      </c>
      <c r="AS52" s="68" t="s">
        <v>27</v>
      </c>
      <c r="AT52" s="357">
        <v>300</v>
      </c>
      <c r="AU52" s="66" t="s">
        <v>44</v>
      </c>
      <c r="AV52" s="199">
        <v>218</v>
      </c>
      <c r="AW52" s="400" t="s">
        <v>26</v>
      </c>
      <c r="AX52" s="68">
        <v>208</v>
      </c>
      <c r="AY52" s="189" t="s">
        <v>433</v>
      </c>
      <c r="AZ52" s="68" t="s">
        <v>104</v>
      </c>
      <c r="BA52" s="133">
        <v>2</v>
      </c>
      <c r="BB52" s="1747"/>
      <c r="BC52" s="1743"/>
      <c r="BD52" s="135">
        <v>2</v>
      </c>
      <c r="BE52" s="383" t="s">
        <v>25</v>
      </c>
      <c r="BF52" s="221" t="s">
        <v>70</v>
      </c>
      <c r="BG52" s="383" t="s">
        <v>30</v>
      </c>
      <c r="BH52" s="214">
        <v>105</v>
      </c>
      <c r="BI52" s="138" t="s">
        <v>29</v>
      </c>
      <c r="BJ52" s="211">
        <v>304</v>
      </c>
      <c r="BK52" s="388" t="s">
        <v>369</v>
      </c>
      <c r="BL52" s="214" t="s">
        <v>95</v>
      </c>
      <c r="BM52" s="135">
        <v>2</v>
      </c>
      <c r="BN52" s="1754"/>
    </row>
    <row r="53" spans="1:66" ht="81.599999999999994" x14ac:dyDescent="0.25">
      <c r="A53" s="1691"/>
      <c r="B53" s="125">
        <v>3</v>
      </c>
      <c r="C53" s="189" t="s">
        <v>26</v>
      </c>
      <c r="D53" s="70">
        <v>308</v>
      </c>
      <c r="E53" s="72" t="s">
        <v>29</v>
      </c>
      <c r="F53" s="72">
        <v>303</v>
      </c>
      <c r="G53" s="97" t="s">
        <v>158</v>
      </c>
      <c r="H53" s="97">
        <v>206</v>
      </c>
      <c r="I53" s="189" t="s">
        <v>31</v>
      </c>
      <c r="J53" s="72">
        <v>307</v>
      </c>
      <c r="K53" s="426" t="s">
        <v>410</v>
      </c>
      <c r="L53" s="241" t="s">
        <v>74</v>
      </c>
      <c r="M53" s="125">
        <v>3</v>
      </c>
      <c r="N53" s="1676"/>
      <c r="O53" s="1682"/>
      <c r="P53" s="40">
        <v>3</v>
      </c>
      <c r="Q53" s="380" t="s">
        <v>26</v>
      </c>
      <c r="R53" s="332" t="s">
        <v>234</v>
      </c>
      <c r="S53" s="128" t="s">
        <v>27</v>
      </c>
      <c r="T53" s="59" t="s">
        <v>248</v>
      </c>
      <c r="U53" s="484" t="s">
        <v>29</v>
      </c>
      <c r="V53" s="322" t="s">
        <v>234</v>
      </c>
      <c r="W53" s="424" t="s">
        <v>24</v>
      </c>
      <c r="X53" s="320" t="s">
        <v>234</v>
      </c>
      <c r="Y53" s="289">
        <v>3</v>
      </c>
      <c r="Z53" s="1685"/>
      <c r="AA53" s="1710"/>
      <c r="AB53" s="41">
        <v>3</v>
      </c>
      <c r="AC53" s="73" t="s">
        <v>110</v>
      </c>
      <c r="AD53" s="73" t="s">
        <v>111</v>
      </c>
      <c r="AE53" s="131" t="s">
        <v>26</v>
      </c>
      <c r="AF53" s="131">
        <v>402</v>
      </c>
      <c r="AG53" s="390" t="s">
        <v>31</v>
      </c>
      <c r="AH53" s="140">
        <v>202</v>
      </c>
      <c r="AI53" s="380" t="s">
        <v>422</v>
      </c>
      <c r="AJ53" s="143">
        <v>203</v>
      </c>
      <c r="AK53" s="73" t="s">
        <v>29</v>
      </c>
      <c r="AL53" s="73">
        <v>304</v>
      </c>
      <c r="AM53" s="41">
        <v>3</v>
      </c>
      <c r="AN53" s="1724"/>
      <c r="AO53" s="1717"/>
      <c r="AP53" s="133">
        <v>3</v>
      </c>
      <c r="AQ53" s="400" t="s">
        <v>32</v>
      </c>
      <c r="AR53" s="234">
        <v>407</v>
      </c>
      <c r="AS53" s="68" t="s">
        <v>33</v>
      </c>
      <c r="AT53" s="68">
        <v>204</v>
      </c>
      <c r="AU53" s="476" t="s">
        <v>434</v>
      </c>
      <c r="AV53" s="199" t="s">
        <v>77</v>
      </c>
      <c r="AW53" s="67" t="s">
        <v>24</v>
      </c>
      <c r="AX53" s="68">
        <v>220</v>
      </c>
      <c r="AY53" s="134" t="s">
        <v>27</v>
      </c>
      <c r="AZ53" s="68">
        <v>400</v>
      </c>
      <c r="BA53" s="133">
        <v>3</v>
      </c>
      <c r="BB53" s="1747"/>
      <c r="BC53" s="1743"/>
      <c r="BD53" s="135">
        <v>3</v>
      </c>
      <c r="BE53" s="389" t="s">
        <v>390</v>
      </c>
      <c r="BF53" s="221" t="s">
        <v>80</v>
      </c>
      <c r="BG53" s="379" t="s">
        <v>32</v>
      </c>
      <c r="BH53" s="215">
        <v>403</v>
      </c>
      <c r="BI53" s="383" t="s">
        <v>24</v>
      </c>
      <c r="BJ53" s="189">
        <v>305</v>
      </c>
      <c r="BK53" s="137" t="s">
        <v>26</v>
      </c>
      <c r="BL53" s="215">
        <v>208</v>
      </c>
      <c r="BM53" s="135">
        <v>3</v>
      </c>
      <c r="BN53" s="1754"/>
    </row>
    <row r="54" spans="1:66" ht="81.599999999999994" x14ac:dyDescent="0.25">
      <c r="A54" s="1691"/>
      <c r="B54" s="125">
        <v>4</v>
      </c>
      <c r="C54" s="211" t="s">
        <v>87</v>
      </c>
      <c r="D54" s="144">
        <v>203</v>
      </c>
      <c r="E54" s="72" t="s">
        <v>24</v>
      </c>
      <c r="F54" s="72">
        <v>303</v>
      </c>
      <c r="G54" s="418" t="s">
        <v>30</v>
      </c>
      <c r="H54" s="71">
        <v>105</v>
      </c>
      <c r="I54" s="189" t="s">
        <v>26</v>
      </c>
      <c r="J54" s="72">
        <v>201</v>
      </c>
      <c r="K54" s="70" t="s">
        <v>158</v>
      </c>
      <c r="L54" s="72">
        <v>306</v>
      </c>
      <c r="M54" s="125">
        <v>4</v>
      </c>
      <c r="N54" s="1676"/>
      <c r="O54" s="1682"/>
      <c r="P54" s="40">
        <v>4</v>
      </c>
      <c r="Q54" s="380" t="s">
        <v>24</v>
      </c>
      <c r="R54" s="248"/>
      <c r="S54" s="128" t="s">
        <v>26</v>
      </c>
      <c r="T54" s="128"/>
      <c r="U54" s="484" t="s">
        <v>27</v>
      </c>
      <c r="V54" s="322" t="s">
        <v>240</v>
      </c>
      <c r="W54" s="128" t="s">
        <v>71</v>
      </c>
      <c r="X54" s="128"/>
      <c r="Y54" s="289">
        <v>4</v>
      </c>
      <c r="Z54" s="1685"/>
      <c r="AA54" s="1710"/>
      <c r="AB54" s="41">
        <v>4</v>
      </c>
      <c r="AC54" s="380" t="s">
        <v>110</v>
      </c>
      <c r="AD54" s="380" t="s">
        <v>112</v>
      </c>
      <c r="AE54" s="390" t="s">
        <v>31</v>
      </c>
      <c r="AF54" s="143">
        <v>202</v>
      </c>
      <c r="AG54" s="140" t="s">
        <v>24</v>
      </c>
      <c r="AH54" s="140">
        <v>205</v>
      </c>
      <c r="AI54" s="131" t="s">
        <v>27</v>
      </c>
      <c r="AJ54" s="131" t="s">
        <v>89</v>
      </c>
      <c r="AK54" s="380" t="s">
        <v>422</v>
      </c>
      <c r="AL54" s="73">
        <v>305</v>
      </c>
      <c r="AM54" s="41">
        <v>4</v>
      </c>
      <c r="AN54" s="1724"/>
      <c r="AO54" s="1717"/>
      <c r="AP54" s="133">
        <v>4</v>
      </c>
      <c r="AQ54" s="400" t="s">
        <v>24</v>
      </c>
      <c r="AR54" s="234">
        <v>204</v>
      </c>
      <c r="AS54" s="68" t="s">
        <v>32</v>
      </c>
      <c r="AT54" s="68">
        <v>407</v>
      </c>
      <c r="AU54" s="66" t="s">
        <v>33</v>
      </c>
      <c r="AV54" s="199">
        <v>217</v>
      </c>
      <c r="AW54" s="476" t="s">
        <v>434</v>
      </c>
      <c r="AX54" s="68" t="s">
        <v>77</v>
      </c>
      <c r="AY54" s="134" t="s">
        <v>24</v>
      </c>
      <c r="AZ54" s="68">
        <v>220</v>
      </c>
      <c r="BA54" s="133">
        <v>4</v>
      </c>
      <c r="BB54" s="1747"/>
      <c r="BC54" s="1743"/>
      <c r="BD54" s="135">
        <v>4</v>
      </c>
      <c r="BE54" s="136" t="s">
        <v>26</v>
      </c>
      <c r="BF54" s="221">
        <v>206</v>
      </c>
      <c r="BG54" s="137" t="s">
        <v>31</v>
      </c>
      <c r="BH54" s="215">
        <v>307</v>
      </c>
      <c r="BI54" s="388" t="s">
        <v>388</v>
      </c>
      <c r="BJ54" s="211" t="s">
        <v>91</v>
      </c>
      <c r="BK54" s="383" t="s">
        <v>26</v>
      </c>
      <c r="BL54" s="214">
        <v>208</v>
      </c>
      <c r="BM54" s="135">
        <v>4</v>
      </c>
      <c r="BN54" s="1754"/>
    </row>
    <row r="55" spans="1:66" ht="102" x14ac:dyDescent="0.25">
      <c r="A55" s="1691"/>
      <c r="B55" s="125">
        <v>5</v>
      </c>
      <c r="C55" s="414" t="s">
        <v>159</v>
      </c>
      <c r="D55" s="144" t="s">
        <v>126</v>
      </c>
      <c r="E55" s="57" t="s">
        <v>188</v>
      </c>
      <c r="F55" s="72">
        <v>303</v>
      </c>
      <c r="G55" s="126" t="s">
        <v>29</v>
      </c>
      <c r="H55" s="126">
        <v>220</v>
      </c>
      <c r="I55" s="72" t="s">
        <v>29</v>
      </c>
      <c r="J55" s="72">
        <v>204</v>
      </c>
      <c r="K55" s="211" t="s">
        <v>32</v>
      </c>
      <c r="L55" s="127">
        <v>201</v>
      </c>
      <c r="M55" s="125">
        <v>5</v>
      </c>
      <c r="N55" s="1676"/>
      <c r="O55" s="1682"/>
      <c r="P55" s="40">
        <v>5</v>
      </c>
      <c r="Q55" s="380" t="s">
        <v>31</v>
      </c>
      <c r="R55" s="332">
        <v>110</v>
      </c>
      <c r="S55" s="380" t="s">
        <v>30</v>
      </c>
      <c r="T55" s="59" t="s">
        <v>70</v>
      </c>
      <c r="U55" s="186" t="s">
        <v>32</v>
      </c>
      <c r="V55" s="60" t="s">
        <v>235</v>
      </c>
      <c r="W55" s="408" t="s">
        <v>442</v>
      </c>
      <c r="X55" s="130" t="s">
        <v>77</v>
      </c>
      <c r="Y55" s="289">
        <v>5</v>
      </c>
      <c r="Z55" s="1685"/>
      <c r="AA55" s="1710"/>
      <c r="AB55" s="41">
        <v>5</v>
      </c>
      <c r="AC55" s="73" t="s">
        <v>26</v>
      </c>
      <c r="AD55" s="146">
        <v>306</v>
      </c>
      <c r="AE55" s="131" t="s">
        <v>33</v>
      </c>
      <c r="AF55" s="131">
        <v>213</v>
      </c>
      <c r="AG55" s="409" t="s">
        <v>404</v>
      </c>
      <c r="AH55" s="132" t="s">
        <v>117</v>
      </c>
      <c r="AI55" s="131" t="s">
        <v>29</v>
      </c>
      <c r="AJ55" s="131">
        <v>308</v>
      </c>
      <c r="AK55" s="73" t="s">
        <v>27</v>
      </c>
      <c r="AL55" s="73" t="s">
        <v>89</v>
      </c>
      <c r="AM55" s="41">
        <v>5</v>
      </c>
      <c r="AN55" s="1724"/>
      <c r="AO55" s="1717"/>
      <c r="AP55" s="133">
        <v>5</v>
      </c>
      <c r="AQ55" s="400" t="s">
        <v>44</v>
      </c>
      <c r="AR55" s="234">
        <v>218</v>
      </c>
      <c r="AS55" s="401" t="s">
        <v>97</v>
      </c>
      <c r="AT55" s="68" t="s">
        <v>80</v>
      </c>
      <c r="AU55" s="66" t="s">
        <v>27</v>
      </c>
      <c r="AV55" s="226">
        <v>305</v>
      </c>
      <c r="AW55" s="189" t="s">
        <v>433</v>
      </c>
      <c r="AX55" s="68">
        <v>307</v>
      </c>
      <c r="AY55" s="402" t="s">
        <v>26</v>
      </c>
      <c r="AZ55" s="230">
        <v>206</v>
      </c>
      <c r="BA55" s="133">
        <v>5</v>
      </c>
      <c r="BB55" s="1747"/>
      <c r="BC55" s="1743"/>
      <c r="BD55" s="135">
        <v>5</v>
      </c>
      <c r="BE55" s="383" t="s">
        <v>32</v>
      </c>
      <c r="BF55" s="380">
        <v>407</v>
      </c>
      <c r="BG55" s="388" t="s">
        <v>388</v>
      </c>
      <c r="BH55" s="214" t="s">
        <v>91</v>
      </c>
      <c r="BI55" s="138" t="s">
        <v>65</v>
      </c>
      <c r="BJ55" s="211">
        <v>304</v>
      </c>
      <c r="BK55" s="383" t="s">
        <v>25</v>
      </c>
      <c r="BL55" s="214">
        <v>105</v>
      </c>
      <c r="BM55" s="135">
        <v>5</v>
      </c>
      <c r="BN55" s="1754"/>
    </row>
    <row r="56" spans="1:66" ht="81.599999999999994" x14ac:dyDescent="0.25">
      <c r="A56" s="1691"/>
      <c r="B56" s="125">
        <v>6</v>
      </c>
      <c r="C56" s="189" t="s">
        <v>32</v>
      </c>
      <c r="D56" s="70">
        <v>408</v>
      </c>
      <c r="E56" s="72" t="s">
        <v>67</v>
      </c>
      <c r="F56" s="72" t="s">
        <v>213</v>
      </c>
      <c r="G56" s="97"/>
      <c r="H56" s="97" t="s">
        <v>177</v>
      </c>
      <c r="I56" s="72" t="s">
        <v>127</v>
      </c>
      <c r="J56" s="72" t="s">
        <v>89</v>
      </c>
      <c r="K56" s="189" t="s">
        <v>157</v>
      </c>
      <c r="L56" s="72" t="s">
        <v>70</v>
      </c>
      <c r="M56" s="125">
        <v>6</v>
      </c>
      <c r="N56" s="1676"/>
      <c r="O56" s="1682"/>
      <c r="P56" s="40">
        <v>6</v>
      </c>
      <c r="Q56" s="380" t="s">
        <v>29</v>
      </c>
      <c r="R56" s="248">
        <v>403</v>
      </c>
      <c r="S56" s="390" t="s">
        <v>29</v>
      </c>
      <c r="T56" s="130">
        <v>205</v>
      </c>
      <c r="U56" s="186" t="s">
        <v>26</v>
      </c>
      <c r="V56" s="129">
        <v>217</v>
      </c>
      <c r="W56" s="408" t="s">
        <v>391</v>
      </c>
      <c r="X56" s="130" t="s">
        <v>77</v>
      </c>
      <c r="Y56" s="289">
        <v>6</v>
      </c>
      <c r="Z56" s="1685"/>
      <c r="AA56" s="1710"/>
      <c r="AB56" s="41">
        <v>6</v>
      </c>
      <c r="AC56" s="380" t="s">
        <v>29</v>
      </c>
      <c r="AD56" s="73">
        <v>204</v>
      </c>
      <c r="AE56" s="380" t="s">
        <v>32</v>
      </c>
      <c r="AF56" s="131">
        <v>402</v>
      </c>
      <c r="AG56" s="132" t="s">
        <v>27</v>
      </c>
      <c r="AH56" s="132" t="s">
        <v>89</v>
      </c>
      <c r="AI56" s="380" t="s">
        <v>32</v>
      </c>
      <c r="AJ56" s="131">
        <v>400</v>
      </c>
      <c r="AK56" s="380" t="s">
        <v>31</v>
      </c>
      <c r="AL56" s="73">
        <v>305</v>
      </c>
      <c r="AM56" s="41">
        <v>6</v>
      </c>
      <c r="AN56" s="1724"/>
      <c r="AO56" s="1717"/>
      <c r="AP56" s="133">
        <v>6</v>
      </c>
      <c r="AQ56" s="134" t="s">
        <v>27</v>
      </c>
      <c r="AR56" s="234" t="s">
        <v>89</v>
      </c>
      <c r="AS56" s="401" t="s">
        <v>64</v>
      </c>
      <c r="AT56" s="68">
        <v>407</v>
      </c>
      <c r="AU56" s="400" t="s">
        <v>98</v>
      </c>
      <c r="AV56" s="199" t="s">
        <v>80</v>
      </c>
      <c r="AW56" s="405" t="s">
        <v>407</v>
      </c>
      <c r="AX56" s="68">
        <v>201</v>
      </c>
      <c r="AY56" s="400" t="s">
        <v>24</v>
      </c>
      <c r="AZ56" s="68">
        <v>220</v>
      </c>
      <c r="BA56" s="133">
        <v>6</v>
      </c>
      <c r="BB56" s="1747"/>
      <c r="BC56" s="1743"/>
      <c r="BD56" s="135">
        <v>6</v>
      </c>
      <c r="BE56" s="136" t="s">
        <v>30</v>
      </c>
      <c r="BF56" s="221">
        <v>105</v>
      </c>
      <c r="BG56" s="383" t="s">
        <v>26</v>
      </c>
      <c r="BH56" s="214">
        <v>306</v>
      </c>
      <c r="BI56" s="142" t="s">
        <v>26</v>
      </c>
      <c r="BJ56" s="189">
        <v>309</v>
      </c>
      <c r="BK56" s="379" t="s">
        <v>31</v>
      </c>
      <c r="BL56" s="215">
        <v>307</v>
      </c>
      <c r="BM56" s="135">
        <v>6</v>
      </c>
      <c r="BN56" s="1754"/>
    </row>
    <row r="57" spans="1:66" ht="81.599999999999994" x14ac:dyDescent="0.25">
      <c r="A57" s="1691"/>
      <c r="B57" s="125">
        <v>7</v>
      </c>
      <c r="C57" s="58" t="s">
        <v>180</v>
      </c>
      <c r="D57" s="58" t="s">
        <v>332</v>
      </c>
      <c r="E57" s="189" t="s">
        <v>452</v>
      </c>
      <c r="F57" s="72">
        <v>114</v>
      </c>
      <c r="G57" s="312" t="s">
        <v>226</v>
      </c>
      <c r="H57" s="312" t="s">
        <v>178</v>
      </c>
      <c r="I57" s="72" t="s">
        <v>87</v>
      </c>
      <c r="J57" s="72" t="s">
        <v>144</v>
      </c>
      <c r="K57" s="189" t="s">
        <v>27</v>
      </c>
      <c r="L57" s="256" t="s">
        <v>7</v>
      </c>
      <c r="M57" s="125">
        <v>7</v>
      </c>
      <c r="N57" s="1676"/>
      <c r="O57" s="1682"/>
      <c r="P57" s="40">
        <v>7</v>
      </c>
      <c r="Q57" s="429" t="s">
        <v>239</v>
      </c>
      <c r="R57" s="448" t="s">
        <v>68</v>
      </c>
      <c r="S57" s="428" t="s">
        <v>277</v>
      </c>
      <c r="T57" s="430">
        <v>205</v>
      </c>
      <c r="U57" s="431" t="s">
        <v>277</v>
      </c>
      <c r="V57" s="432">
        <v>207</v>
      </c>
      <c r="W57" s="428" t="s">
        <v>277</v>
      </c>
      <c r="X57" s="128">
        <v>201</v>
      </c>
      <c r="Y57" s="289">
        <v>7</v>
      </c>
      <c r="Z57" s="1685"/>
      <c r="AA57" s="1710"/>
      <c r="AB57" s="41">
        <v>7</v>
      </c>
      <c r="AC57" s="380" t="s">
        <v>32</v>
      </c>
      <c r="AD57" s="73">
        <v>408</v>
      </c>
      <c r="AE57" s="380" t="s">
        <v>422</v>
      </c>
      <c r="AF57" s="131">
        <v>402</v>
      </c>
      <c r="AG57" s="391" t="s">
        <v>189</v>
      </c>
      <c r="AH57" s="350">
        <v>308</v>
      </c>
      <c r="AI57" s="380" t="s">
        <v>31</v>
      </c>
      <c r="AJ57" s="131">
        <v>307</v>
      </c>
      <c r="AK57" s="73" t="s">
        <v>26</v>
      </c>
      <c r="AL57" s="73">
        <v>309</v>
      </c>
      <c r="AM57" s="41">
        <v>7</v>
      </c>
      <c r="AN57" s="1724"/>
      <c r="AO57" s="1717"/>
      <c r="AP57" s="133">
        <v>7</v>
      </c>
      <c r="AQ57" s="134" t="s">
        <v>26</v>
      </c>
      <c r="AR57" s="234">
        <v>400</v>
      </c>
      <c r="AS57" s="68" t="s">
        <v>34</v>
      </c>
      <c r="AT57" s="68">
        <v>305</v>
      </c>
      <c r="AU57" s="189" t="s">
        <v>433</v>
      </c>
      <c r="AV57" s="199"/>
      <c r="AW57" s="356" t="s">
        <v>261</v>
      </c>
      <c r="AX57" s="357">
        <v>104</v>
      </c>
      <c r="AY57" s="354" t="s">
        <v>432</v>
      </c>
      <c r="AZ57" s="357">
        <v>220</v>
      </c>
      <c r="BA57" s="133">
        <v>7</v>
      </c>
      <c r="BB57" s="1747"/>
      <c r="BC57" s="1743"/>
      <c r="BD57" s="135">
        <v>7</v>
      </c>
      <c r="BE57" s="136" t="s">
        <v>90</v>
      </c>
      <c r="BF57" s="221">
        <v>304</v>
      </c>
      <c r="BG57" s="383" t="s">
        <v>25</v>
      </c>
      <c r="BH57" s="214" t="s">
        <v>70</v>
      </c>
      <c r="BI57" s="142" t="s">
        <v>33</v>
      </c>
      <c r="BJ57" s="189">
        <v>213</v>
      </c>
      <c r="BK57" s="383" t="s">
        <v>30</v>
      </c>
      <c r="BL57" s="214"/>
      <c r="BM57" s="135">
        <v>7</v>
      </c>
      <c r="BN57" s="1754"/>
    </row>
    <row r="58" spans="1:66" ht="122.4" x14ac:dyDescent="0.25">
      <c r="A58" s="1691"/>
      <c r="B58" s="125">
        <v>8</v>
      </c>
      <c r="C58" s="58" t="s">
        <v>227</v>
      </c>
      <c r="D58" s="58" t="s">
        <v>181</v>
      </c>
      <c r="E58" s="57" t="s">
        <v>228</v>
      </c>
      <c r="F58" s="57">
        <v>216</v>
      </c>
      <c r="G58" s="312" t="s">
        <v>228</v>
      </c>
      <c r="H58" s="312">
        <v>216</v>
      </c>
      <c r="I58" s="57" t="s">
        <v>228</v>
      </c>
      <c r="J58" s="57">
        <v>216</v>
      </c>
      <c r="K58" s="58" t="s">
        <v>228</v>
      </c>
      <c r="L58" s="256">
        <v>216</v>
      </c>
      <c r="M58" s="125">
        <v>8</v>
      </c>
      <c r="N58" s="1676"/>
      <c r="O58" s="1682"/>
      <c r="P58" s="40">
        <v>8</v>
      </c>
      <c r="Q58" s="429" t="s">
        <v>175</v>
      </c>
      <c r="R58" s="448" t="s">
        <v>68</v>
      </c>
      <c r="S58" s="428"/>
      <c r="T58" s="445">
        <v>205</v>
      </c>
      <c r="U58" s="431" t="s">
        <v>175</v>
      </c>
      <c r="V58" s="432">
        <v>207</v>
      </c>
      <c r="W58" s="428" t="s">
        <v>175</v>
      </c>
      <c r="X58" s="128">
        <v>201</v>
      </c>
      <c r="Y58" s="289">
        <v>8</v>
      </c>
      <c r="Z58" s="1685"/>
      <c r="AA58" s="1710"/>
      <c r="AB58" s="41">
        <v>8</v>
      </c>
      <c r="AC58" s="325" t="s">
        <v>261</v>
      </c>
      <c r="AD58" s="325">
        <v>104</v>
      </c>
      <c r="AE58" s="344" t="s">
        <v>261</v>
      </c>
      <c r="AF58" s="344">
        <v>104</v>
      </c>
      <c r="AG58" s="380" t="s">
        <v>25</v>
      </c>
      <c r="AH58" s="132" t="s">
        <v>70</v>
      </c>
      <c r="AI58" s="344" t="s">
        <v>191</v>
      </c>
      <c r="AJ58" s="344">
        <v>303</v>
      </c>
      <c r="AK58" s="325" t="s">
        <v>263</v>
      </c>
      <c r="AL58" s="325" t="s">
        <v>235</v>
      </c>
      <c r="AM58" s="41">
        <v>8</v>
      </c>
      <c r="AN58" s="1724"/>
      <c r="AO58" s="1718"/>
      <c r="AP58" s="133">
        <v>8</v>
      </c>
      <c r="AQ58" s="354" t="s">
        <v>300</v>
      </c>
      <c r="AR58" s="355" t="s">
        <v>301</v>
      </c>
      <c r="AS58" s="476" t="s">
        <v>435</v>
      </c>
      <c r="AT58" s="68" t="s">
        <v>89</v>
      </c>
      <c r="AU58" s="66"/>
      <c r="AV58" s="199"/>
      <c r="AW58" s="67"/>
      <c r="AX58" s="68"/>
      <c r="AY58" s="403" t="s">
        <v>189</v>
      </c>
      <c r="AZ58" s="357">
        <v>309</v>
      </c>
      <c r="BA58" s="133">
        <v>8</v>
      </c>
      <c r="BB58" s="1748"/>
      <c r="BC58" s="1744"/>
      <c r="BD58" s="135">
        <v>8</v>
      </c>
      <c r="BE58" s="63" t="s">
        <v>320</v>
      </c>
      <c r="BF58" s="254">
        <v>213</v>
      </c>
      <c r="BG58" s="62" t="s">
        <v>320</v>
      </c>
      <c r="BH58" s="253">
        <v>213</v>
      </c>
      <c r="BI58" s="142" t="s">
        <v>31</v>
      </c>
      <c r="BJ58" s="189">
        <v>307</v>
      </c>
      <c r="BK58" s="62" t="s">
        <v>317</v>
      </c>
      <c r="BL58" s="253">
        <v>407</v>
      </c>
      <c r="BM58" s="135">
        <v>8</v>
      </c>
      <c r="BN58" s="1755"/>
    </row>
    <row r="59" spans="1:66" ht="122.4" x14ac:dyDescent="0.25">
      <c r="A59" s="1691"/>
      <c r="B59" s="125">
        <v>9</v>
      </c>
      <c r="C59" s="58" t="s">
        <v>182</v>
      </c>
      <c r="D59" s="58">
        <v>104</v>
      </c>
      <c r="E59" s="57" t="s">
        <v>182</v>
      </c>
      <c r="F59" s="57">
        <v>104</v>
      </c>
      <c r="G59" s="312" t="s">
        <v>182</v>
      </c>
      <c r="H59" s="312">
        <v>104</v>
      </c>
      <c r="I59" s="57" t="s">
        <v>182</v>
      </c>
      <c r="J59" s="57">
        <v>104</v>
      </c>
      <c r="K59" s="58" t="s">
        <v>182</v>
      </c>
      <c r="L59" s="256">
        <v>104</v>
      </c>
      <c r="M59" s="125">
        <v>9</v>
      </c>
      <c r="N59" s="1676"/>
      <c r="O59" s="1682"/>
      <c r="P59" s="40">
        <v>9</v>
      </c>
      <c r="Q59" s="429" t="s">
        <v>249</v>
      </c>
      <c r="R59" s="449">
        <v>307</v>
      </c>
      <c r="S59" s="428" t="s">
        <v>250</v>
      </c>
      <c r="T59" s="442">
        <v>205</v>
      </c>
      <c r="U59" s="468" t="s">
        <v>226</v>
      </c>
      <c r="V59" s="432">
        <v>207</v>
      </c>
      <c r="W59" s="430"/>
      <c r="X59" s="128">
        <v>201</v>
      </c>
      <c r="Y59" s="289">
        <v>9</v>
      </c>
      <c r="Z59" s="1685"/>
      <c r="AA59" s="1710"/>
      <c r="AB59" s="41">
        <v>9</v>
      </c>
      <c r="AC59" s="325" t="s">
        <v>280</v>
      </c>
      <c r="AD59" s="325">
        <v>202</v>
      </c>
      <c r="AE59" s="344" t="s">
        <v>280</v>
      </c>
      <c r="AF59" s="344">
        <v>202</v>
      </c>
      <c r="AG59" s="350" t="s">
        <v>280</v>
      </c>
      <c r="AH59" s="350">
        <v>202</v>
      </c>
      <c r="AI59" s="344" t="s">
        <v>280</v>
      </c>
      <c r="AJ59" s="344">
        <v>202</v>
      </c>
      <c r="AK59" s="325" t="s">
        <v>280</v>
      </c>
      <c r="AL59" s="325">
        <v>202</v>
      </c>
      <c r="AM59" s="41">
        <v>9</v>
      </c>
      <c r="AN59" s="1724"/>
      <c r="AO59" s="1718"/>
      <c r="AP59" s="133">
        <v>9</v>
      </c>
      <c r="AQ59" s="354"/>
      <c r="AR59" s="355"/>
      <c r="AS59" s="357" t="s">
        <v>238</v>
      </c>
      <c r="AT59" s="357" t="s">
        <v>237</v>
      </c>
      <c r="AU59" s="358"/>
      <c r="AV59" s="352"/>
      <c r="AW59" s="356"/>
      <c r="AX59" s="357"/>
      <c r="AY59" s="403" t="s">
        <v>289</v>
      </c>
      <c r="AZ59" s="357" t="s">
        <v>70</v>
      </c>
      <c r="BA59" s="133">
        <v>9</v>
      </c>
      <c r="BB59" s="1748"/>
      <c r="BC59" s="1744"/>
      <c r="BD59" s="135">
        <v>9</v>
      </c>
      <c r="BE59" s="63" t="s">
        <v>417</v>
      </c>
      <c r="BF59" s="254" t="s">
        <v>327</v>
      </c>
      <c r="BG59" s="62" t="s">
        <v>328</v>
      </c>
      <c r="BH59" s="253">
        <v>407</v>
      </c>
      <c r="BI59" s="370" t="s">
        <v>418</v>
      </c>
      <c r="BJ59" s="64" t="s">
        <v>329</v>
      </c>
      <c r="BK59" s="62" t="s">
        <v>418</v>
      </c>
      <c r="BL59" s="253" t="s">
        <v>329</v>
      </c>
      <c r="BM59" s="135">
        <v>9</v>
      </c>
      <c r="BN59" s="1755"/>
    </row>
    <row r="60" spans="1:66" ht="102" x14ac:dyDescent="0.25">
      <c r="A60" s="1691"/>
      <c r="B60" s="125">
        <v>10</v>
      </c>
      <c r="C60" s="70"/>
      <c r="D60" s="70"/>
      <c r="E60" s="72"/>
      <c r="F60" s="72"/>
      <c r="G60" s="97"/>
      <c r="H60" s="97"/>
      <c r="I60" s="72"/>
      <c r="J60" s="72"/>
      <c r="K60" s="144"/>
      <c r="L60" s="127"/>
      <c r="M60" s="125">
        <v>10</v>
      </c>
      <c r="N60" s="1676"/>
      <c r="O60" s="1682"/>
      <c r="P60" s="40">
        <v>10</v>
      </c>
      <c r="Q60" s="441"/>
      <c r="R60" s="449">
        <v>201</v>
      </c>
      <c r="S60" s="430"/>
      <c r="T60" s="445">
        <v>205</v>
      </c>
      <c r="U60" s="468" t="s">
        <v>226</v>
      </c>
      <c r="V60" s="432">
        <v>207</v>
      </c>
      <c r="W60" s="428" t="s">
        <v>252</v>
      </c>
      <c r="X60" s="128">
        <v>307</v>
      </c>
      <c r="Y60" s="289">
        <v>10</v>
      </c>
      <c r="Z60" s="1685"/>
      <c r="AA60" s="1710"/>
      <c r="AB60" s="41">
        <v>10</v>
      </c>
      <c r="AC60" s="325" t="s">
        <v>281</v>
      </c>
      <c r="AD60" s="325" t="s">
        <v>333</v>
      </c>
      <c r="AE60" s="344" t="s">
        <v>281</v>
      </c>
      <c r="AF60" s="344" t="s">
        <v>333</v>
      </c>
      <c r="AG60" s="350" t="s">
        <v>236</v>
      </c>
      <c r="AH60" s="350" t="s">
        <v>237</v>
      </c>
      <c r="AI60" s="344" t="s">
        <v>282</v>
      </c>
      <c r="AJ60" s="344">
        <v>303</v>
      </c>
      <c r="AK60" s="325" t="s">
        <v>282</v>
      </c>
      <c r="AL60" s="325">
        <v>303</v>
      </c>
      <c r="AM60" s="41">
        <v>10</v>
      </c>
      <c r="AN60" s="1724"/>
      <c r="AO60" s="1718"/>
      <c r="AP60" s="133">
        <v>10</v>
      </c>
      <c r="AQ60" s="354" t="s">
        <v>228</v>
      </c>
      <c r="AR60" s="355">
        <v>216</v>
      </c>
      <c r="AS60" s="357" t="s">
        <v>228</v>
      </c>
      <c r="AT60" s="357">
        <v>216</v>
      </c>
      <c r="AU60" s="358" t="s">
        <v>228</v>
      </c>
      <c r="AV60" s="352">
        <v>216</v>
      </c>
      <c r="AW60" s="356" t="s">
        <v>228</v>
      </c>
      <c r="AX60" s="357">
        <v>216</v>
      </c>
      <c r="AY60" s="354" t="s">
        <v>228</v>
      </c>
      <c r="AZ60" s="357">
        <v>216</v>
      </c>
      <c r="BA60" s="133">
        <v>10</v>
      </c>
      <c r="BB60" s="1748"/>
      <c r="BC60" s="1744"/>
      <c r="BD60" s="135">
        <v>10</v>
      </c>
      <c r="BE60" s="63" t="s">
        <v>330</v>
      </c>
      <c r="BF60" s="254">
        <v>405</v>
      </c>
      <c r="BG60" s="62" t="s">
        <v>331</v>
      </c>
      <c r="BH60" s="253">
        <v>105</v>
      </c>
      <c r="BI60" s="142"/>
      <c r="BJ60" s="189"/>
      <c r="BK60" s="124"/>
      <c r="BL60" s="214"/>
      <c r="BM60" s="135">
        <v>10</v>
      </c>
      <c r="BN60" s="1755"/>
    </row>
    <row r="61" spans="1:66" ht="40.799999999999997" x14ac:dyDescent="0.35">
      <c r="A61" s="1691"/>
      <c r="B61" s="152">
        <v>11</v>
      </c>
      <c r="C61" s="149"/>
      <c r="D61" s="149"/>
      <c r="E61" s="151"/>
      <c r="F61" s="151"/>
      <c r="G61" s="150"/>
      <c r="H61" s="150"/>
      <c r="I61" s="151"/>
      <c r="J61" s="151"/>
      <c r="K61" s="461"/>
      <c r="L61" s="153"/>
      <c r="M61" s="152">
        <v>11</v>
      </c>
      <c r="N61" s="1676"/>
      <c r="O61" s="1682"/>
      <c r="P61" s="46">
        <v>11</v>
      </c>
      <c r="Q61" s="154"/>
      <c r="R61" s="338">
        <v>201</v>
      </c>
      <c r="S61" s="245"/>
      <c r="T61" s="245">
        <v>205</v>
      </c>
      <c r="U61" s="333"/>
      <c r="V61" s="342" t="s">
        <v>162</v>
      </c>
      <c r="W61" s="245"/>
      <c r="X61" s="245" t="s">
        <v>136</v>
      </c>
      <c r="Y61" s="339">
        <v>11</v>
      </c>
      <c r="Z61" s="1685"/>
      <c r="AA61" s="1710"/>
      <c r="AB61" s="47">
        <v>11</v>
      </c>
      <c r="AC61" s="155"/>
      <c r="AD61" s="155"/>
      <c r="AE61" s="156"/>
      <c r="AF61" s="156"/>
      <c r="AG61" s="157"/>
      <c r="AH61" s="157"/>
      <c r="AI61" s="340"/>
      <c r="AJ61" s="340"/>
      <c r="AK61" s="341"/>
      <c r="AL61" s="341"/>
      <c r="AM61" s="47">
        <v>11</v>
      </c>
      <c r="AN61" s="1724"/>
      <c r="AO61" s="1718"/>
      <c r="AP61" s="158">
        <v>11</v>
      </c>
      <c r="AQ61" s="232"/>
      <c r="AR61" s="236"/>
      <c r="AS61" s="357" t="s">
        <v>261</v>
      </c>
      <c r="AT61" s="357">
        <v>104</v>
      </c>
      <c r="AU61" s="160"/>
      <c r="AV61" s="225"/>
      <c r="AW61" s="159"/>
      <c r="AX61" s="229"/>
      <c r="AY61" s="232"/>
      <c r="AZ61" s="229"/>
      <c r="BA61" s="158">
        <v>11</v>
      </c>
      <c r="BB61" s="1748"/>
      <c r="BC61" s="1744"/>
      <c r="BD61" s="161">
        <v>11</v>
      </c>
      <c r="BE61" s="162"/>
      <c r="BF61" s="223"/>
      <c r="BG61" s="163"/>
      <c r="BH61" s="216"/>
      <c r="BI61" s="164"/>
      <c r="BJ61" s="210"/>
      <c r="BK61" s="124"/>
      <c r="BL61" s="216"/>
      <c r="BM61" s="161">
        <v>11</v>
      </c>
      <c r="BN61" s="1755"/>
    </row>
    <row r="62" spans="1:66" ht="21" thickBot="1" x14ac:dyDescent="0.4">
      <c r="A62" s="1692"/>
      <c r="B62" s="165">
        <v>12</v>
      </c>
      <c r="C62" s="166"/>
      <c r="D62" s="166"/>
      <c r="E62" s="170"/>
      <c r="F62" s="170"/>
      <c r="G62" s="168"/>
      <c r="H62" s="168"/>
      <c r="I62" s="169"/>
      <c r="J62" s="169"/>
      <c r="K62" s="465"/>
      <c r="L62" s="167"/>
      <c r="M62" s="165">
        <v>12</v>
      </c>
      <c r="N62" s="1677"/>
      <c r="O62" s="1683"/>
      <c r="P62" s="43">
        <v>12</v>
      </c>
      <c r="Q62" s="337"/>
      <c r="R62" s="343">
        <v>403</v>
      </c>
      <c r="S62" s="331"/>
      <c r="T62" s="331"/>
      <c r="U62" s="329"/>
      <c r="V62" s="330"/>
      <c r="W62" s="331"/>
      <c r="X62" s="331">
        <v>201</v>
      </c>
      <c r="Y62" s="301">
        <v>12</v>
      </c>
      <c r="Z62" s="1686"/>
      <c r="AA62" s="1711"/>
      <c r="AB62" s="44">
        <v>12</v>
      </c>
      <c r="AC62" s="174"/>
      <c r="AD62" s="174"/>
      <c r="AE62" s="175"/>
      <c r="AF62" s="175"/>
      <c r="AG62" s="176"/>
      <c r="AH62" s="176"/>
      <c r="AI62" s="175"/>
      <c r="AJ62" s="175"/>
      <c r="AK62" s="174"/>
      <c r="AL62" s="174"/>
      <c r="AM62" s="44">
        <v>12</v>
      </c>
      <c r="AN62" s="1725"/>
      <c r="AO62" s="1719"/>
      <c r="AP62" s="177">
        <v>12</v>
      </c>
      <c r="AQ62" s="193"/>
      <c r="AR62" s="237"/>
      <c r="AS62" s="231"/>
      <c r="AT62" s="231"/>
      <c r="AU62" s="179"/>
      <c r="AV62" s="227"/>
      <c r="AW62" s="178"/>
      <c r="AX62" s="231"/>
      <c r="AY62" s="193"/>
      <c r="AZ62" s="231"/>
      <c r="BA62" s="177">
        <v>12</v>
      </c>
      <c r="BB62" s="1749"/>
      <c r="BC62" s="1745"/>
      <c r="BD62" s="180">
        <v>12</v>
      </c>
      <c r="BE62" s="181"/>
      <c r="BF62" s="224"/>
      <c r="BG62" s="184"/>
      <c r="BH62" s="195"/>
      <c r="BI62" s="183"/>
      <c r="BJ62" s="194"/>
      <c r="BK62" s="184"/>
      <c r="BL62" s="195"/>
      <c r="BM62" s="180">
        <v>12</v>
      </c>
      <c r="BN62" s="1756"/>
    </row>
    <row r="64" spans="1:66" ht="52.8" customHeight="1" x14ac:dyDescent="0.3">
      <c r="AG64" s="209"/>
      <c r="AH64" s="209"/>
    </row>
  </sheetData>
  <autoFilter ref="A2:BN62" xr:uid="{6FE2F731-F97C-4A2C-AADB-79FBDBB6BF28}"/>
  <mergeCells count="73">
    <mergeCell ref="A27:A38"/>
    <mergeCell ref="AN27:AN38"/>
    <mergeCell ref="AO27:AO38"/>
    <mergeCell ref="BC27:BC38"/>
    <mergeCell ref="BB27:BB38"/>
    <mergeCell ref="A15:A26"/>
    <mergeCell ref="AE2:AF2"/>
    <mergeCell ref="AG2:AH2"/>
    <mergeCell ref="AI2:AJ2"/>
    <mergeCell ref="AK2:AL2"/>
    <mergeCell ref="C2:D2"/>
    <mergeCell ref="E2:F2"/>
    <mergeCell ref="G2:H2"/>
    <mergeCell ref="I2:J2"/>
    <mergeCell ref="K2:L2"/>
    <mergeCell ref="O15:O26"/>
    <mergeCell ref="N15:N26"/>
    <mergeCell ref="Z15:Z26"/>
    <mergeCell ref="AA15:AA26"/>
    <mergeCell ref="BB51:BB62"/>
    <mergeCell ref="BC51:BC62"/>
    <mergeCell ref="BB39:BB50"/>
    <mergeCell ref="BC39:BC50"/>
    <mergeCell ref="BN3:BN14"/>
    <mergeCell ref="BN39:BN50"/>
    <mergeCell ref="BN51:BN62"/>
    <mergeCell ref="BB3:BB14"/>
    <mergeCell ref="BN27:BN38"/>
    <mergeCell ref="BB15:BB26"/>
    <mergeCell ref="BC15:BC26"/>
    <mergeCell ref="BN15:BN26"/>
    <mergeCell ref="BI2:BJ2"/>
    <mergeCell ref="BK2:BL2"/>
    <mergeCell ref="BG2:BH2"/>
    <mergeCell ref="BE2:BF2"/>
    <mergeCell ref="BC3:BC14"/>
    <mergeCell ref="AN39:AN50"/>
    <mergeCell ref="AN51:AN62"/>
    <mergeCell ref="AO3:AO14"/>
    <mergeCell ref="Q2:R2"/>
    <mergeCell ref="S2:T2"/>
    <mergeCell ref="U2:V2"/>
    <mergeCell ref="W2:X2"/>
    <mergeCell ref="AC2:AD2"/>
    <mergeCell ref="AN15:AN26"/>
    <mergeCell ref="AO15:AO26"/>
    <mergeCell ref="AA3:AA14"/>
    <mergeCell ref="AN3:AN14"/>
    <mergeCell ref="Z27:Z38"/>
    <mergeCell ref="AA27:AA38"/>
    <mergeCell ref="A51:A62"/>
    <mergeCell ref="A39:A50"/>
    <mergeCell ref="A3:A14"/>
    <mergeCell ref="AU2:AV2"/>
    <mergeCell ref="AY2:AZ2"/>
    <mergeCell ref="AW2:AX2"/>
    <mergeCell ref="AS2:AT2"/>
    <mergeCell ref="AQ2:AR2"/>
    <mergeCell ref="Z39:Z50"/>
    <mergeCell ref="AA39:AA50"/>
    <mergeCell ref="Z51:Z62"/>
    <mergeCell ref="AA51:AA62"/>
    <mergeCell ref="AO39:AO50"/>
    <mergeCell ref="AO51:AO62"/>
    <mergeCell ref="N3:N14"/>
    <mergeCell ref="O3:O14"/>
    <mergeCell ref="N39:N50"/>
    <mergeCell ref="O39:O50"/>
    <mergeCell ref="N51:N62"/>
    <mergeCell ref="O51:O62"/>
    <mergeCell ref="Z3:Z14"/>
    <mergeCell ref="O27:O38"/>
    <mergeCell ref="N27:N3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14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2CF0-18E9-432A-BED2-B66FBFBABB12}">
  <dimension ref="A1:I14"/>
  <sheetViews>
    <sheetView workbookViewId="0">
      <selection activeCell="C8" sqref="C8"/>
    </sheetView>
  </sheetViews>
  <sheetFormatPr defaultRowHeight="14.4" x14ac:dyDescent="0.3"/>
  <sheetData>
    <row r="1" spans="1:9" x14ac:dyDescent="0.3">
      <c r="A1" s="534"/>
      <c r="B1" s="534" t="s">
        <v>479</v>
      </c>
      <c r="C1" s="534" t="s">
        <v>476</v>
      </c>
      <c r="D1" s="534" t="s">
        <v>477</v>
      </c>
      <c r="E1" s="534" t="s">
        <v>478</v>
      </c>
      <c r="F1" s="534" t="s">
        <v>480</v>
      </c>
      <c r="H1" s="572" t="s">
        <v>547</v>
      </c>
      <c r="I1" s="572">
        <v>750</v>
      </c>
    </row>
    <row r="2" spans="1:9" x14ac:dyDescent="0.3">
      <c r="A2" s="534">
        <v>1</v>
      </c>
      <c r="B2" s="534">
        <f>'1-4'!BX4+'10.'!M4+'11.'!U4+'5-9.'!CP4</f>
        <v>584</v>
      </c>
      <c r="C2" s="534">
        <f>'1-4'!BX19+'10.'!M17+'11.'!U17+'5-9.'!CP18</f>
        <v>470</v>
      </c>
      <c r="D2" s="534">
        <f>'1-4'!BX33+'10.'!M30+'11.'!U30+'5-9.'!CP32</f>
        <v>472</v>
      </c>
      <c r="E2" s="534">
        <f>'1-4'!BX47+'10.'!M43+'11.'!U43+'5-9.'!CP46</f>
        <v>539</v>
      </c>
      <c r="F2" s="534">
        <f>'1-4'!BX61+'10.'!M56+'11.'!U56+'5-9.'!CP59</f>
        <v>613</v>
      </c>
    </row>
    <row r="3" spans="1:9" x14ac:dyDescent="0.3">
      <c r="A3" s="534">
        <v>2</v>
      </c>
      <c r="B3" s="534">
        <f>'1-4'!BX5+'10.'!M5+'11.'!U5+'5-9.'!CP5</f>
        <v>621</v>
      </c>
      <c r="C3" s="534">
        <f>'1-4'!BX20+'10.'!M18+'11.'!U18+'5-9.'!CP19</f>
        <v>621</v>
      </c>
      <c r="D3" s="534">
        <f>'1-4'!BX34+'10.'!M31+'11.'!U31+'5-9.'!CP33</f>
        <v>560</v>
      </c>
      <c r="E3" s="534">
        <f>'1-4'!BX48+'10.'!M44+'11.'!U44+'5-9.'!CP47</f>
        <v>637</v>
      </c>
      <c r="F3" s="534">
        <f>'1-4'!BX62+'10.'!M57+'11.'!U57+'5-9.'!CP60</f>
        <v>567</v>
      </c>
    </row>
    <row r="4" spans="1:9" x14ac:dyDescent="0.3">
      <c r="A4" s="534">
        <v>3</v>
      </c>
      <c r="B4" s="534">
        <f>'1-4'!BX6+'10.'!M6+'11.'!U6+'5-9.'!CP6</f>
        <v>755</v>
      </c>
      <c r="C4" s="534">
        <f>'1-4'!BX21+'10.'!M19+'11.'!U19+'5-9.'!CP20</f>
        <v>740</v>
      </c>
      <c r="D4" s="534">
        <f>'1-4'!BX35+'10.'!M32+'11.'!U32+'5-9.'!CP34</f>
        <v>893</v>
      </c>
      <c r="E4" s="534">
        <f>'1-4'!BX49+'10.'!M45+'11.'!U45+'5-9.'!CP48</f>
        <v>704</v>
      </c>
      <c r="F4" s="534">
        <f>'1-4'!BX63+'10.'!M58+'11.'!U58+'5-9.'!CP61</f>
        <v>946</v>
      </c>
    </row>
    <row r="5" spans="1:9" x14ac:dyDescent="0.3">
      <c r="A5" s="534">
        <v>4</v>
      </c>
      <c r="B5" s="534">
        <f>'1-4'!BX7+'10.'!M7+'11.'!U7+'5-9.'!CP7</f>
        <v>668</v>
      </c>
      <c r="C5" s="534">
        <f>'1-4'!BX22+'10.'!M20+'11.'!U20+'5-9.'!CP21</f>
        <v>822</v>
      </c>
      <c r="D5" s="534">
        <f>'1-4'!BX36+'10.'!M33+'11.'!U33+'5-9.'!CP35</f>
        <v>874</v>
      </c>
      <c r="E5" s="534">
        <f>'1-4'!BX50+'10.'!M46+'11.'!U46+'5-9.'!CP49</f>
        <v>853</v>
      </c>
      <c r="F5" s="534">
        <f>'1-4'!BX64+'10.'!M59+'11.'!U59+'5-9.'!CP62</f>
        <v>849</v>
      </c>
    </row>
    <row r="6" spans="1:9" x14ac:dyDescent="0.3">
      <c r="A6" s="534">
        <v>5</v>
      </c>
      <c r="B6" s="534">
        <f>'1-4'!BX8+'10.'!M8+'11.'!U8+'5-9.'!CP8</f>
        <v>815</v>
      </c>
      <c r="C6" s="534">
        <f>'1-4'!BX23+'10.'!M21+'11.'!U21+'5-9.'!CP22</f>
        <v>823</v>
      </c>
      <c r="D6" s="534">
        <f>'1-4'!BX37+'10.'!M34+'11.'!U34+'5-9.'!CP36</f>
        <v>757</v>
      </c>
      <c r="E6" s="534">
        <f>'1-4'!BX51+'10.'!M47+'11.'!U47+'5-9.'!CP50</f>
        <v>851</v>
      </c>
      <c r="F6" s="534">
        <f>'1-4'!BX65+'10.'!M60+'11.'!U60+'5-9.'!CP63</f>
        <v>768</v>
      </c>
    </row>
    <row r="7" spans="1:9" x14ac:dyDescent="0.3">
      <c r="A7" s="534">
        <v>6</v>
      </c>
      <c r="B7" s="534">
        <f>'1-4'!BX9+'10.'!M9+'11.'!U9+'5-9.'!CP9</f>
        <v>558</v>
      </c>
      <c r="C7" s="534">
        <f>'1-4'!BX24+'10.'!M22+'11.'!U22+'5-9.'!CP23</f>
        <v>662</v>
      </c>
      <c r="D7" s="534">
        <f>'1-4'!BX38+'10.'!M35+'11.'!U35+'5-9.'!CP37</f>
        <v>692</v>
      </c>
      <c r="E7" s="534">
        <f>'1-4'!BX52+'10.'!M48+'11.'!U48+'5-9.'!CP51</f>
        <v>573</v>
      </c>
      <c r="F7" s="534">
        <f>'1-4'!BX66+'10.'!M61+'11.'!U61+'5-9.'!CP64</f>
        <v>702</v>
      </c>
    </row>
    <row r="8" spans="1:9" x14ac:dyDescent="0.3">
      <c r="A8" s="534">
        <v>7</v>
      </c>
      <c r="B8" s="534">
        <f>'1-4'!BX10+'10.'!M10+'11.'!U10+'5-9.'!CP10</f>
        <v>794</v>
      </c>
      <c r="C8" s="534">
        <f>'1-4'!BX25+'10.'!M23+'11.'!U23+'5-9.'!CP24</f>
        <v>745</v>
      </c>
      <c r="D8" s="534">
        <f>'1-4'!BX39+'10.'!M36+'11.'!U36+'5-9.'!CP38</f>
        <v>635</v>
      </c>
      <c r="E8" s="534">
        <f>'1-4'!BX53+'10.'!M49+'11.'!U49+'5-9.'!CP52</f>
        <v>786</v>
      </c>
      <c r="F8" s="534">
        <f>'1-4'!BX67+'10.'!M62+'11.'!U62+'5-9.'!CP65</f>
        <v>631</v>
      </c>
    </row>
    <row r="9" spans="1:9" x14ac:dyDescent="0.3">
      <c r="A9" s="534">
        <v>8</v>
      </c>
      <c r="B9" s="534">
        <f>'1-4'!BX11+'10.'!M11+'11.'!U11+'5-9.'!CP11</f>
        <v>779</v>
      </c>
      <c r="C9" s="534">
        <f>'1-4'!BX26+'10.'!M24+'11.'!U24+'5-9.'!CP25</f>
        <v>796</v>
      </c>
      <c r="D9" s="534">
        <f>'1-4'!BX40+'10.'!M37+'11.'!U37+'5-9.'!CP39</f>
        <v>709</v>
      </c>
      <c r="E9" s="534">
        <f>'1-4'!BX54+'10.'!M50+'11.'!U50+'5-9.'!CP53</f>
        <v>752</v>
      </c>
      <c r="F9" s="534">
        <f>'1-4'!BX68+'10.'!M63+'11.'!U63+'5-9.'!CP66</f>
        <v>791</v>
      </c>
    </row>
    <row r="10" spans="1:9" x14ac:dyDescent="0.3">
      <c r="A10" s="534">
        <v>9</v>
      </c>
      <c r="B10" s="534">
        <f>'1-4'!BX12+'10.'!M12+'11.'!U12+'5-9.'!CP12</f>
        <v>725</v>
      </c>
      <c r="C10" s="534">
        <f>'1-4'!BX27+'10.'!M25+'11.'!U25+'5-9.'!CP26</f>
        <v>662</v>
      </c>
      <c r="D10" s="534">
        <f>'1-4'!BX41+'10.'!M38+'11.'!U38+'5-9.'!CP40</f>
        <v>821</v>
      </c>
      <c r="E10" s="534">
        <f>'1-4'!BX55+'10.'!M51+'11.'!U51+'5-9.'!CP54</f>
        <v>815</v>
      </c>
      <c r="F10" s="534">
        <f>'1-4'!BX69+'10.'!M64+'11.'!U64+'5-9.'!CP67</f>
        <v>825</v>
      </c>
    </row>
    <row r="11" spans="1:9" x14ac:dyDescent="0.3">
      <c r="A11" s="534">
        <v>10</v>
      </c>
      <c r="B11" s="534">
        <f>'1-4'!BX13+'10.'!M13+'11.'!U13+'5-9.'!CP13</f>
        <v>785</v>
      </c>
      <c r="C11" s="534">
        <f>'1-4'!BX28+'10.'!M26+'11.'!U26+'5-9.'!CP27</f>
        <v>693</v>
      </c>
      <c r="D11" s="534">
        <f>'1-4'!BX42+'10.'!M39+'11.'!U39+'5-9.'!CP41</f>
        <v>799</v>
      </c>
      <c r="E11" s="534">
        <f>'1-4'!BX56+'10.'!M52+'11.'!U52+'5-9.'!CP55</f>
        <v>841</v>
      </c>
      <c r="F11" s="534">
        <f>'1-4'!BX70+'10.'!M65+'11.'!U65+'5-9.'!CP68</f>
        <v>703</v>
      </c>
    </row>
    <row r="12" spans="1:9" x14ac:dyDescent="0.3">
      <c r="A12" s="534">
        <v>11</v>
      </c>
      <c r="B12" s="534">
        <f>'1-4'!BX14+'10.'!M14+'11.'!U14+'5-9.'!CP14</f>
        <v>615</v>
      </c>
      <c r="C12" s="534">
        <f>'1-4'!BX29+'10.'!M27+'11.'!U27+'5-9.'!CP28</f>
        <v>615</v>
      </c>
      <c r="D12" s="534">
        <f>'1-4'!BX43+'10.'!M40+'11.'!U40+'5-9.'!CP42</f>
        <v>604</v>
      </c>
      <c r="E12" s="534">
        <f>'1-4'!BX57+'10.'!M53+'11.'!U53+'5-9.'!CP56</f>
        <v>561</v>
      </c>
      <c r="F12" s="534">
        <f>'1-4'!BX71+'10.'!M66+'11.'!U66+'5-9.'!CP69</f>
        <v>555</v>
      </c>
    </row>
    <row r="13" spans="1:9" x14ac:dyDescent="0.3">
      <c r="A13" s="534">
        <v>12</v>
      </c>
      <c r="B13" s="534">
        <f>'1-4'!BX15+'10.'!M15+'11.'!U15+'5-9.'!CP15</f>
        <v>472</v>
      </c>
      <c r="C13" s="534">
        <f>'1-4'!BX30+'10.'!M28+'11.'!U28+'5-9.'!CP29</f>
        <v>639</v>
      </c>
      <c r="D13" s="534">
        <f>'1-4'!BX44+'10.'!M41+'11.'!U41+'5-9.'!CP43</f>
        <v>569</v>
      </c>
      <c r="E13" s="534">
        <f>'1-4'!BX58+'10.'!M54+'11.'!U54+'5-9.'!CP57</f>
        <v>474</v>
      </c>
      <c r="F13" s="534">
        <f>'1-4'!BX72+'10.'!M67+'11.'!U67+'5-9.'!CP70</f>
        <v>447</v>
      </c>
    </row>
    <row r="14" spans="1:9" x14ac:dyDescent="0.3">
      <c r="A14" s="534">
        <v>13</v>
      </c>
      <c r="B14" s="534">
        <f>'1-4'!BX18+'10.'!M16+'11.'!U16+'5-9.'!CP17</f>
        <v>181</v>
      </c>
      <c r="C14" s="534">
        <f>'1-4'!BX32+'10.'!M29+'11.'!U29+'5-9.'!CP31</f>
        <v>255</v>
      </c>
      <c r="D14" s="534">
        <f>'1-4'!BX46+'10.'!M42+'11.'!U42+'5-9.'!CP45</f>
        <v>63</v>
      </c>
      <c r="E14" s="534">
        <f>'1-4'!BX60+'10.'!M55+'11.'!U55+'5-9.'!CP58</f>
        <v>445</v>
      </c>
      <c r="F14" s="534" t="e">
        <f>'1-4'!BX73+'10.'!M68+'11.'!U68+'5-9.'!CP72</f>
        <v>#REF!</v>
      </c>
    </row>
  </sheetData>
  <conditionalFormatting sqref="B2:F14">
    <cfRule type="cellIs" dxfId="5" priority="1" operator="greaterThan">
      <formula>$I$1</formula>
    </cfRule>
    <cfRule type="cellIs" dxfId="4" priority="3" operator="greaterThan">
      <formula>$I$1</formula>
    </cfRule>
  </conditionalFormatting>
  <conditionalFormatting sqref="I1">
    <cfRule type="cellIs" dxfId="3" priority="2" operator="greaterThan">
      <formula>250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A3DF-CE17-42B6-86C1-C44E0E0D72BD}">
  <dimension ref="A1:I14"/>
  <sheetViews>
    <sheetView workbookViewId="0">
      <selection activeCell="E14" sqref="E14"/>
    </sheetView>
  </sheetViews>
  <sheetFormatPr defaultRowHeight="14.4" x14ac:dyDescent="0.3"/>
  <cols>
    <col min="5" max="5" width="10.33203125" customWidth="1"/>
  </cols>
  <sheetData>
    <row r="1" spans="1:9" x14ac:dyDescent="0.3">
      <c r="A1" s="534"/>
      <c r="B1" s="534" t="s">
        <v>479</v>
      </c>
      <c r="C1" s="534" t="s">
        <v>476</v>
      </c>
      <c r="D1" s="534" t="s">
        <v>477</v>
      </c>
      <c r="E1" s="534" t="s">
        <v>478</v>
      </c>
      <c r="F1" s="534" t="s">
        <v>480</v>
      </c>
      <c r="H1" s="572" t="s">
        <v>547</v>
      </c>
      <c r="I1" s="572">
        <v>750</v>
      </c>
    </row>
    <row r="2" spans="1:9" x14ac:dyDescent="0.3">
      <c r="A2" s="534">
        <v>1</v>
      </c>
      <c r="B2" s="534">
        <f>'1-4'!BW4+'10.'!M4+'11.'!U4+'5-9.'!CP4</f>
        <v>844</v>
      </c>
      <c r="C2" s="534">
        <f>'1-4'!BW19+'10.'!M17+'11.'!U17+'5-9.'!CP18</f>
        <v>730</v>
      </c>
      <c r="D2" s="534">
        <f>'1-4'!BW33+'10.'!M30+'11.'!U30+'5-9.'!CP32</f>
        <v>717.5</v>
      </c>
      <c r="E2" s="534">
        <f>'1-4'!BW47+'10.'!M43+'11.'!U43+'5-9.'!CP46</f>
        <v>799</v>
      </c>
      <c r="F2" s="534">
        <f>'1-4'!BW61+'10.'!M56+'11.'!U56+'5-9.'!CP59</f>
        <v>873</v>
      </c>
    </row>
    <row r="3" spans="1:9" x14ac:dyDescent="0.3">
      <c r="A3" s="534">
        <v>2</v>
      </c>
      <c r="B3" s="534">
        <f>'1-4'!BW5+'10.'!M5+'11.'!U5+'5-9.'!CP5</f>
        <v>907</v>
      </c>
      <c r="C3" s="534">
        <f>'1-4'!BW20+'10.'!M18+'11.'!U18+'5-9.'!CP19</f>
        <v>911</v>
      </c>
      <c r="D3" s="534">
        <f>'1-4'!BW34+'10.'!M31+'11.'!U31+'5-9.'!CP33</f>
        <v>820</v>
      </c>
      <c r="E3" s="534">
        <f>'1-4'!BW48+'10.'!M44+'11.'!U44+'5-9.'!CP47</f>
        <v>923</v>
      </c>
      <c r="F3" s="534">
        <f>'1-4'!BW62+'10.'!M57+'11.'!U57+'5-9.'!CP60</f>
        <v>827</v>
      </c>
    </row>
    <row r="4" spans="1:9" x14ac:dyDescent="0.3">
      <c r="A4" s="534">
        <v>3</v>
      </c>
      <c r="B4" s="534">
        <f>'1-4'!BW6+'10.'!M6+'11.'!U6+'5-9.'!CP6</f>
        <v>1015</v>
      </c>
      <c r="C4" s="534">
        <f>'1-4'!BW21+'10.'!M19+'11.'!U19+'5-9.'!CP20</f>
        <v>1026</v>
      </c>
      <c r="D4" s="534">
        <f>'1-4'!BW35+'10.'!M32+'11.'!U32+'5-9.'!CP34</f>
        <v>1209</v>
      </c>
      <c r="E4" s="534">
        <f>'1-4'!BW49+'10.'!M45+'11.'!U45+'5-9.'!CP48</f>
        <v>994</v>
      </c>
      <c r="F4" s="534">
        <f>'1-4'!BW63+'10.'!M58+'11.'!U58+'5-9.'!CP61</f>
        <v>1206</v>
      </c>
    </row>
    <row r="5" spans="1:9" x14ac:dyDescent="0.3">
      <c r="A5" s="534">
        <v>4</v>
      </c>
      <c r="B5" s="534">
        <f>'1-4'!BW7+'10.'!M7+'11.'!U7+'5-9.'!CP7</f>
        <v>1013</v>
      </c>
      <c r="C5" s="534">
        <f>'1-4'!BW22+'10.'!M20+'11.'!U20+'5-9.'!CP21</f>
        <v>1138</v>
      </c>
      <c r="D5" s="534">
        <f>'1-4'!BW36+'10.'!M33+'11.'!U33+'5-9.'!CP35</f>
        <v>1190</v>
      </c>
      <c r="E5" s="534">
        <f>'1-4'!BW50+'10.'!M46+'11.'!U46+'5-9.'!CP49</f>
        <v>1169</v>
      </c>
      <c r="F5" s="534">
        <f>'1-4'!BW64+'10.'!M59+'11.'!U59+'5-9.'!CP62</f>
        <v>1231</v>
      </c>
    </row>
    <row r="6" spans="1:9" x14ac:dyDescent="0.3">
      <c r="A6" s="534">
        <v>5</v>
      </c>
      <c r="B6" s="534">
        <f>'1-4'!BW8+'10.'!M8+'11.'!U8+'5-9.'!CP8</f>
        <v>1111</v>
      </c>
      <c r="C6" s="534">
        <f>'1-4'!BW23+'10.'!M21+'11.'!U21+'5-9.'!CP22</f>
        <v>948.5</v>
      </c>
      <c r="D6" s="534">
        <f>'1-4'!BW37+'10.'!M34+'11.'!U34+'5-9.'!CP36</f>
        <v>869</v>
      </c>
      <c r="E6" s="534">
        <f>'1-4'!BW51+'10.'!M47+'11.'!U47+'5-9.'!CP50</f>
        <v>976.5</v>
      </c>
      <c r="F6" s="534">
        <f>'1-4'!BW65+'10.'!M60+'11.'!U60+'5-9.'!CP63</f>
        <v>945</v>
      </c>
    </row>
    <row r="7" spans="1:9" x14ac:dyDescent="0.3">
      <c r="A7" s="534">
        <v>6</v>
      </c>
      <c r="B7" s="534">
        <f>'1-4'!BW9+'10.'!M9+'11.'!U9+'5-9.'!CP9</f>
        <v>706</v>
      </c>
      <c r="C7" s="534">
        <f>'1-4'!BW24+'10.'!M22+'11.'!U22+'5-9.'!CP23</f>
        <v>930</v>
      </c>
      <c r="D7" s="534">
        <f>'1-4'!BW38+'10.'!M35+'11.'!U35+'5-9.'!CP37</f>
        <v>942.5</v>
      </c>
      <c r="E7" s="534">
        <f>'1-4'!BW52+'10.'!M48+'11.'!U48+'5-9.'!CP51</f>
        <v>841</v>
      </c>
      <c r="F7" s="534">
        <f>'1-4'!BW66+'10.'!M61+'11.'!U61+'5-9.'!CP64</f>
        <v>903</v>
      </c>
    </row>
    <row r="8" spans="1:9" x14ac:dyDescent="0.3">
      <c r="A8" s="534">
        <v>7</v>
      </c>
      <c r="B8" s="534">
        <f>'1-4'!BW10+'10.'!M10+'11.'!U10+'5-9.'!CP10</f>
        <v>1202</v>
      </c>
      <c r="C8" s="534">
        <f>'1-4'!BW25+'10.'!M23+'11.'!U23+'5-9.'!CP24</f>
        <v>1093</v>
      </c>
      <c r="D8" s="534">
        <f>'1-4'!BW39+'10.'!M36+'11.'!U36+'5-9.'!CP38</f>
        <v>927</v>
      </c>
      <c r="E8" s="534">
        <f>'1-4'!BW53+'10.'!M49+'11.'!U49+'5-9.'!CP52</f>
        <v>1104</v>
      </c>
      <c r="F8" s="534">
        <f>'1-4'!BW67+'10.'!M62+'11.'!U62+'5-9.'!CP65</f>
        <v>920</v>
      </c>
    </row>
    <row r="9" spans="1:9" x14ac:dyDescent="0.3">
      <c r="A9" s="534">
        <v>8</v>
      </c>
      <c r="B9" s="534">
        <f>'1-4'!BW11+'10.'!M11+'11.'!U11+'5-9.'!CP11</f>
        <v>1041</v>
      </c>
      <c r="C9" s="534">
        <f>'1-4'!BW26+'10.'!M24+'11.'!U24+'5-9.'!CP25</f>
        <v>1087</v>
      </c>
      <c r="D9" s="534">
        <f>'1-4'!BW40+'10.'!M37+'11.'!U37+'5-9.'!CP39</f>
        <v>1002</v>
      </c>
      <c r="E9" s="534">
        <f>'1-4'!BW54+'10.'!M50+'11.'!U50+'5-9.'!CP53</f>
        <v>957</v>
      </c>
      <c r="F9" s="534">
        <f>'1-4'!BW68+'10.'!M63+'11.'!U63+'5-9.'!CP66</f>
        <v>994</v>
      </c>
    </row>
    <row r="10" spans="1:9" x14ac:dyDescent="0.3">
      <c r="A10" s="534">
        <v>9</v>
      </c>
      <c r="B10" s="534">
        <f>'1-4'!BW12+'10.'!M12+'11.'!U12+'5-9.'!CP12</f>
        <v>873</v>
      </c>
      <c r="C10" s="534">
        <f>'1-4'!BW27+'10.'!M25+'11.'!U25+'5-9.'!CP26</f>
        <v>840</v>
      </c>
      <c r="D10" s="534">
        <f>'1-4'!BW41+'10.'!M38+'11.'!U38+'5-9.'!CP40</f>
        <v>1029</v>
      </c>
      <c r="E10" s="534">
        <f>'1-4'!BW55+'10.'!M51+'11.'!U51+'5-9.'!CP54</f>
        <v>963</v>
      </c>
      <c r="F10" s="534">
        <f>'1-4'!BW69+'10.'!M64+'11.'!U64+'5-9.'!CP67</f>
        <v>973</v>
      </c>
    </row>
    <row r="11" spans="1:9" x14ac:dyDescent="0.3">
      <c r="A11" s="534">
        <v>10</v>
      </c>
      <c r="B11" s="534">
        <f>'1-4'!BW13+'10.'!M13+'11.'!U13+'5-9.'!CP13</f>
        <v>933</v>
      </c>
      <c r="C11" s="534">
        <f>'1-4'!BW28+'10.'!M26+'11.'!U26+'5-9.'!CP27</f>
        <v>841</v>
      </c>
      <c r="D11" s="534">
        <f>'1-4'!BW42+'10.'!M39+'11.'!U39+'5-9.'!CP41</f>
        <v>947</v>
      </c>
      <c r="E11" s="534">
        <f>'1-4'!BW56+'10.'!M52+'11.'!U52+'5-9.'!CP55</f>
        <v>989</v>
      </c>
      <c r="F11" s="534">
        <f>'1-4'!BW70+'10.'!M65+'11.'!U65+'5-9.'!CP68</f>
        <v>795</v>
      </c>
    </row>
    <row r="12" spans="1:9" x14ac:dyDescent="0.3">
      <c r="A12" s="534">
        <v>11</v>
      </c>
      <c r="B12" s="534">
        <f>'1-4'!BW14+'10.'!M14+'11.'!U14+'5-9.'!CP14</f>
        <v>678</v>
      </c>
      <c r="C12" s="534">
        <f>'1-4'!BW29+'10.'!M27+'11.'!U27+'5-9.'!CP28</f>
        <v>678</v>
      </c>
      <c r="D12" s="534">
        <f>'1-4'!BW43+'10.'!M40+'11.'!U40+'5-9.'!CP42</f>
        <v>696</v>
      </c>
      <c r="E12" s="534">
        <f>'1-4'!BW57+'10.'!M53+'11.'!U53+'5-9.'!CP56</f>
        <v>653</v>
      </c>
      <c r="F12" s="534">
        <f>'1-4'!BW71+'10.'!M66+'11.'!U66+'5-9.'!CP69</f>
        <v>731</v>
      </c>
    </row>
    <row r="13" spans="1:9" x14ac:dyDescent="0.3">
      <c r="A13" s="534">
        <v>12</v>
      </c>
      <c r="B13" s="534">
        <f>'1-4'!BW15+'10.'!M15+'11.'!U15+'5-9.'!CP15</f>
        <v>535</v>
      </c>
      <c r="C13" s="534">
        <f>'1-4'!BW30+'10.'!M28+'11.'!U28+'5-9.'!CP29</f>
        <v>666</v>
      </c>
      <c r="D13" s="534">
        <f>'1-4'!BW44+'10.'!M41+'11.'!U41+'5-9.'!CP43</f>
        <v>569</v>
      </c>
      <c r="E13" s="534">
        <f>'1-4'!BW58+'10.'!M54+'11.'!U54+'5-9.'!CP57</f>
        <v>510</v>
      </c>
      <c r="F13" s="534">
        <f>'1-4'!BW72+'10.'!M67+'11.'!U67+'5-9.'!CP70</f>
        <v>503</v>
      </c>
    </row>
    <row r="14" spans="1:9" x14ac:dyDescent="0.3">
      <c r="A14" s="534">
        <v>13</v>
      </c>
      <c r="B14" s="534">
        <f>'1-4'!BW18+'10.'!M16+'11.'!U16+'5-9.'!CP17</f>
        <v>210</v>
      </c>
      <c r="C14" s="534">
        <f>'1-4'!BW32+'10.'!M29+'11.'!U29+'5-9.'!CP31</f>
        <v>255</v>
      </c>
      <c r="D14" s="534">
        <f>'1-4'!BW46+'10.'!M42+'11.'!U42+'5-9.'!CP45</f>
        <v>63</v>
      </c>
      <c r="E14" s="534">
        <f>'1-4'!BV60+'10.'!L55+'11.'!T55+'5-9.'!CO58</f>
        <v>0</v>
      </c>
      <c r="F14" s="534" t="e">
        <f>'1-4'!BW73+'10.'!M68+'11.'!U68+'5-9.'!CP72</f>
        <v>#REF!</v>
      </c>
    </row>
  </sheetData>
  <conditionalFormatting sqref="B2:F14">
    <cfRule type="cellIs" dxfId="2" priority="1" operator="greaterThan">
      <formula>$I$1</formula>
    </cfRule>
    <cfRule type="cellIs" dxfId="1" priority="4" operator="greaterThan">
      <formula>$I$1</formula>
    </cfRule>
  </conditionalFormatting>
  <conditionalFormatting sqref="I1">
    <cfRule type="cellIs" dxfId="0" priority="2" operator="greaterThan">
      <formula>250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77732-1DDB-47E8-B060-5997F8460899}">
  <dimension ref="A1:F14"/>
  <sheetViews>
    <sheetView zoomScale="140" zoomScaleNormal="140" workbookViewId="0">
      <selection activeCell="C11" sqref="C11"/>
    </sheetView>
  </sheetViews>
  <sheetFormatPr defaultRowHeight="14.4" x14ac:dyDescent="0.3"/>
  <cols>
    <col min="3" max="3" width="11.6640625" customWidth="1"/>
    <col min="4" max="4" width="10.33203125" customWidth="1"/>
    <col min="5" max="5" width="36.88671875" hidden="1" customWidth="1"/>
    <col min="6" max="6" width="22" hidden="1" customWidth="1"/>
  </cols>
  <sheetData>
    <row r="1" spans="1:6" ht="48" customHeight="1" x14ac:dyDescent="0.3">
      <c r="A1" s="579" t="s">
        <v>548</v>
      </c>
      <c r="B1" s="580" t="s">
        <v>1177</v>
      </c>
      <c r="C1" s="580" t="s">
        <v>550</v>
      </c>
      <c r="D1" s="579" t="s">
        <v>549</v>
      </c>
      <c r="E1" s="579" t="s">
        <v>555</v>
      </c>
      <c r="F1" s="580" t="s">
        <v>556</v>
      </c>
    </row>
    <row r="2" spans="1:6" x14ac:dyDescent="0.3">
      <c r="A2" s="534">
        <v>1</v>
      </c>
      <c r="B2" s="582">
        <v>0.33333333333333331</v>
      </c>
      <c r="C2" s="582">
        <f>B2+"00:30"</f>
        <v>0.35416666666666663</v>
      </c>
      <c r="D2" s="581">
        <v>6.9444444444444441E-3</v>
      </c>
      <c r="E2" s="571" t="s">
        <v>560</v>
      </c>
      <c r="F2" s="571" t="s">
        <v>557</v>
      </c>
    </row>
    <row r="3" spans="1:6" x14ac:dyDescent="0.3">
      <c r="A3" s="534">
        <v>2</v>
      </c>
      <c r="B3" s="582">
        <f>C2+D2</f>
        <v>0.36111111111111105</v>
      </c>
      <c r="C3" s="582">
        <f t="shared" ref="C3:C14" si="0">B3+"00:30"</f>
        <v>0.38194444444444436</v>
      </c>
      <c r="D3" s="581">
        <v>6.9444444444444441E-3</v>
      </c>
      <c r="E3" s="571" t="s">
        <v>560</v>
      </c>
      <c r="F3" s="571" t="s">
        <v>557</v>
      </c>
    </row>
    <row r="4" spans="1:6" x14ac:dyDescent="0.3">
      <c r="A4" s="534">
        <v>3</v>
      </c>
      <c r="B4" s="582">
        <f t="shared" ref="B4:B14" si="1">C3+D3</f>
        <v>0.38888888888888878</v>
      </c>
      <c r="C4" s="582">
        <f t="shared" si="0"/>
        <v>0.4097222222222221</v>
      </c>
      <c r="D4" s="581">
        <v>6.9444444444444441E-3</v>
      </c>
      <c r="E4" s="571" t="s">
        <v>560</v>
      </c>
      <c r="F4" s="571" t="s">
        <v>557</v>
      </c>
    </row>
    <row r="5" spans="1:6" x14ac:dyDescent="0.3">
      <c r="A5" s="534">
        <v>4</v>
      </c>
      <c r="B5" s="582">
        <f t="shared" si="1"/>
        <v>0.41666666666666652</v>
      </c>
      <c r="C5" s="582">
        <f t="shared" si="0"/>
        <v>0.43749999999999983</v>
      </c>
      <c r="D5" s="581">
        <v>1.3888888888888888E-2</v>
      </c>
      <c r="E5" s="571" t="s">
        <v>560</v>
      </c>
      <c r="F5" s="571" t="s">
        <v>557</v>
      </c>
    </row>
    <row r="6" spans="1:6" x14ac:dyDescent="0.3">
      <c r="A6" s="534">
        <v>5</v>
      </c>
      <c r="B6" s="582">
        <f t="shared" si="1"/>
        <v>0.45138888888888873</v>
      </c>
      <c r="C6" s="582">
        <f t="shared" si="0"/>
        <v>0.47222222222222204</v>
      </c>
      <c r="D6" s="581">
        <v>1.3888888888888888E-2</v>
      </c>
      <c r="E6" s="571" t="s">
        <v>560</v>
      </c>
      <c r="F6" s="571" t="s">
        <v>557</v>
      </c>
    </row>
    <row r="7" spans="1:6" x14ac:dyDescent="0.3">
      <c r="A7" s="534">
        <v>6</v>
      </c>
      <c r="B7" s="582">
        <f t="shared" si="1"/>
        <v>0.48611111111111094</v>
      </c>
      <c r="C7" s="582">
        <f t="shared" si="0"/>
        <v>0.50694444444444431</v>
      </c>
      <c r="D7" s="581">
        <v>6.9444444444444441E-3</v>
      </c>
      <c r="E7" s="571" t="s">
        <v>561</v>
      </c>
      <c r="F7" s="571" t="s">
        <v>558</v>
      </c>
    </row>
    <row r="8" spans="1:6" x14ac:dyDescent="0.3">
      <c r="A8" s="534">
        <v>7</v>
      </c>
      <c r="B8" s="582">
        <f t="shared" si="1"/>
        <v>0.51388888888888873</v>
      </c>
      <c r="C8" s="582">
        <f t="shared" si="0"/>
        <v>0.5347222222222221</v>
      </c>
      <c r="D8" s="581">
        <v>6.9444444444444441E-3</v>
      </c>
      <c r="E8" s="571" t="s">
        <v>729</v>
      </c>
      <c r="F8" s="571" t="s">
        <v>558</v>
      </c>
    </row>
    <row r="9" spans="1:6" x14ac:dyDescent="0.3">
      <c r="A9" s="534">
        <v>8</v>
      </c>
      <c r="B9" s="582">
        <f t="shared" si="1"/>
        <v>0.54166666666666652</v>
      </c>
      <c r="C9" s="582">
        <f t="shared" si="0"/>
        <v>0.56249999999999989</v>
      </c>
      <c r="D9" s="581">
        <v>6.9444444444444441E-3</v>
      </c>
      <c r="E9" s="571" t="s">
        <v>562</v>
      </c>
      <c r="F9" s="571" t="s">
        <v>558</v>
      </c>
    </row>
    <row r="10" spans="1:6" x14ac:dyDescent="0.3">
      <c r="A10" s="534">
        <v>9</v>
      </c>
      <c r="B10" s="582">
        <f t="shared" si="1"/>
        <v>0.56944444444444431</v>
      </c>
      <c r="C10" s="582">
        <f t="shared" si="0"/>
        <v>0.59027777777777768</v>
      </c>
      <c r="D10" s="581">
        <v>6.9444444444444441E-3</v>
      </c>
      <c r="E10" s="571" t="s">
        <v>569</v>
      </c>
      <c r="F10" s="571" t="s">
        <v>558</v>
      </c>
    </row>
    <row r="11" spans="1:6" x14ac:dyDescent="0.3">
      <c r="A11" s="534">
        <v>10</v>
      </c>
      <c r="B11" s="582">
        <f t="shared" si="1"/>
        <v>0.5972222222222221</v>
      </c>
      <c r="C11" s="582">
        <f t="shared" si="0"/>
        <v>0.61805555555555547</v>
      </c>
      <c r="D11" s="581">
        <v>6.9444444444444441E-3</v>
      </c>
      <c r="E11" s="571" t="s">
        <v>570</v>
      </c>
      <c r="F11" s="571" t="s">
        <v>558</v>
      </c>
    </row>
    <row r="12" spans="1:6" x14ac:dyDescent="0.3">
      <c r="A12" s="534">
        <v>11</v>
      </c>
      <c r="B12" s="582">
        <f t="shared" si="1"/>
        <v>0.62499999999999989</v>
      </c>
      <c r="C12" s="582">
        <f t="shared" si="0"/>
        <v>0.64583333333333326</v>
      </c>
      <c r="D12" s="581">
        <v>1.3888888888888888E-2</v>
      </c>
      <c r="E12" s="571" t="s">
        <v>563</v>
      </c>
      <c r="F12" s="571" t="s">
        <v>559</v>
      </c>
    </row>
    <row r="13" spans="1:6" x14ac:dyDescent="0.3">
      <c r="A13" s="534">
        <v>12</v>
      </c>
      <c r="B13" s="582">
        <f t="shared" si="1"/>
        <v>0.6597222222222221</v>
      </c>
      <c r="C13" s="582">
        <f t="shared" si="0"/>
        <v>0.68055555555555547</v>
      </c>
      <c r="D13" s="581">
        <v>6.9444444444444441E-3</v>
      </c>
      <c r="E13" s="571" t="s">
        <v>563</v>
      </c>
      <c r="F13" s="571" t="s">
        <v>559</v>
      </c>
    </row>
    <row r="14" spans="1:6" x14ac:dyDescent="0.3">
      <c r="A14" s="534">
        <v>13</v>
      </c>
      <c r="B14" s="582">
        <f t="shared" si="1"/>
        <v>0.68749999999999989</v>
      </c>
      <c r="C14" s="582">
        <f t="shared" si="0"/>
        <v>0.70833333333333326</v>
      </c>
      <c r="D14" s="581"/>
      <c r="E14" s="571" t="s">
        <v>563</v>
      </c>
      <c r="F14" s="571" t="s">
        <v>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1-4</vt:lpstr>
      <vt:lpstr>5-9.</vt:lpstr>
      <vt:lpstr>Лист1</vt:lpstr>
      <vt:lpstr>10.</vt:lpstr>
      <vt:lpstr>11.</vt:lpstr>
      <vt:lpstr>внеуроч5-9</vt:lpstr>
      <vt:lpstr>отчет по кол-ву детей без нш</vt:lpstr>
      <vt:lpstr>отчет по кол-ву детей</vt:lpstr>
      <vt:lpstr>Расписание звонков</vt:lpstr>
      <vt:lpstr>Рассадка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Глушенкова</dc:creator>
  <cp:lastModifiedBy>Ольга Глушенкова</cp:lastModifiedBy>
  <cp:lastPrinted>2023-09-26T09:11:00Z</cp:lastPrinted>
  <dcterms:created xsi:type="dcterms:W3CDTF">2015-06-05T18:19:34Z</dcterms:created>
  <dcterms:modified xsi:type="dcterms:W3CDTF">2023-10-02T06:45:01Z</dcterms:modified>
</cp:coreProperties>
</file>